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incomestatements" sheetId="1" r:id="rId1"/>
    <sheet name="Balance Sheet " sheetId="2" r:id="rId2"/>
    <sheet name="equitystat" sheetId="3" r:id="rId3"/>
    <sheet name="cashflow" sheetId="4" r:id="rId4"/>
  </sheets>
  <externalReferences>
    <externalReference r:id="rId7"/>
  </externalReferences>
  <definedNames>
    <definedName name="_xlnm.Print_Area" localSheetId="1">'Balance Sheet '!$A$1:$F$115</definedName>
    <definedName name="_xlnm.Print_Area" localSheetId="2">'equitystat'!$A$1:$J$68</definedName>
    <definedName name="_xlnm.Print_Area" localSheetId="0">'incomestatements'!$A$1:$H$57</definedName>
    <definedName name="_xlnm.Print_Titles" localSheetId="1">'Balance Sheet '!$1:$13</definedName>
  </definedNames>
  <calcPr fullCalcOnLoad="1"/>
</workbook>
</file>

<file path=xl/sharedStrings.xml><?xml version="1.0" encoding="utf-8"?>
<sst xmlns="http://schemas.openxmlformats.org/spreadsheetml/2006/main" count="187" uniqueCount="139">
  <si>
    <t>PSC  INDUSTRIES BERHAD</t>
  </si>
  <si>
    <t xml:space="preserve">(Company No. : 11106-V) </t>
  </si>
  <si>
    <t>UNAUDITED CONDENSED CONSOLIDATED INCOME STATEMENTS</t>
  </si>
  <si>
    <t xml:space="preserve"> for the quarter ended 31/3/2007.</t>
  </si>
  <si>
    <t>INDIVIDUAL QUARTER</t>
  </si>
  <si>
    <t>CUMULATIVE QUARTER</t>
  </si>
  <si>
    <t>RESTATED</t>
  </si>
  <si>
    <t>CURRENT</t>
  </si>
  <si>
    <t>PRECEDING YEAR</t>
  </si>
  <si>
    <t xml:space="preserve">YEAR </t>
  </si>
  <si>
    <t>CORRESPONDING</t>
  </si>
  <si>
    <t>YEAR</t>
  </si>
  <si>
    <t>QUARTER</t>
  </si>
  <si>
    <t>TO DATE</t>
  </si>
  <si>
    <t>PERIOD</t>
  </si>
  <si>
    <t>31/3/2007</t>
  </si>
  <si>
    <t>31/3/2006</t>
  </si>
  <si>
    <t>RM'000</t>
  </si>
  <si>
    <t>Revenue</t>
  </si>
  <si>
    <t>Operating expenses</t>
  </si>
  <si>
    <t>Operating income</t>
  </si>
  <si>
    <t>Finance costs</t>
  </si>
  <si>
    <t>Taxation</t>
  </si>
  <si>
    <t>Loss for the period</t>
  </si>
  <si>
    <t>Attributable to:</t>
  </si>
  <si>
    <t>Equity holders of the parent</t>
  </si>
  <si>
    <t>Minority interest</t>
  </si>
  <si>
    <t xml:space="preserve">Basic earnings per </t>
  </si>
  <si>
    <t>ordinary share (sen)</t>
  </si>
  <si>
    <t>(The condensed Consolidated Income Statements Should be read in conjunction with the Annual Financial Statements</t>
  </si>
  <si>
    <t xml:space="preserve"> for the year ended 31 December 2006)</t>
  </si>
  <si>
    <t>PSC INDUSTRIES BERHAD</t>
  </si>
  <si>
    <t>(Company No.: 11106-V)</t>
  </si>
  <si>
    <t>UNAUDITED CONDENSED CONSOLIDATED BALANCE SHEET</t>
  </si>
  <si>
    <t>(UNAUDITED)</t>
  </si>
  <si>
    <t>(AUDITED)</t>
  </si>
  <si>
    <t>AS AT</t>
  </si>
  <si>
    <t>31/12/2006</t>
  </si>
  <si>
    <t>ASSETS</t>
  </si>
  <si>
    <t>Non-current assets</t>
  </si>
  <si>
    <t>Property, plant and equipment</t>
  </si>
  <si>
    <t>Investment property</t>
  </si>
  <si>
    <t>Prepaid land lease payments</t>
  </si>
  <si>
    <t>Other Investments</t>
  </si>
  <si>
    <t>Associate companies</t>
  </si>
  <si>
    <t>Current Assets</t>
  </si>
  <si>
    <t>Inventories</t>
  </si>
  <si>
    <t>Trade and other receivables</t>
  </si>
  <si>
    <t>Deposits, bank and cash balances</t>
  </si>
  <si>
    <t>Non current asset held for sale</t>
  </si>
  <si>
    <t>Total assets</t>
  </si>
  <si>
    <t>(The condensed Consolidated Income Statements Should be read in conjunction with the Annual Financial Statements for the year ended 31 December 2006)</t>
  </si>
  <si>
    <t>EQUITY AND LIABILITIES</t>
  </si>
  <si>
    <t>Equity attributable to equity  holders of the parent</t>
  </si>
  <si>
    <t>Share Capital</t>
  </si>
  <si>
    <t>Other reserves</t>
  </si>
  <si>
    <t>Retained earnings</t>
  </si>
  <si>
    <t>Total equity</t>
  </si>
  <si>
    <t>Non-current liabilities</t>
  </si>
  <si>
    <t>Borrowings</t>
  </si>
  <si>
    <t>Deferred tax</t>
  </si>
  <si>
    <t>Total non current liabilities</t>
  </si>
  <si>
    <t>Current Liabilities</t>
  </si>
  <si>
    <t>Trade  &amp; other payable</t>
  </si>
  <si>
    <t>Total current liabilities</t>
  </si>
  <si>
    <t>Total liabilities</t>
  </si>
  <si>
    <t xml:space="preserve">Net assets per share attributable to ordinary  </t>
  </si>
  <si>
    <t>equity holders of the parent (RM)</t>
  </si>
  <si>
    <t>(The condensed Balance Sheets should be read in conjunction with the Annual  Financial</t>
  </si>
  <si>
    <t xml:space="preserve"> Statements for the year ended 31 December 2004)</t>
  </si>
  <si>
    <t xml:space="preserve">     (Company No: 11106 V)</t>
  </si>
  <si>
    <t xml:space="preserve">                                                                                                                                                           UNAUDITED CONDENSED CONSOLIDATED STATEMENT OF CHANGES IN EQUITY</t>
  </si>
  <si>
    <t>/…………………………..Attributable to Equity Holders of the Company------------------------------------/</t>
  </si>
  <si>
    <t xml:space="preserve">                           /…………………………..Non -distributable-----------------------------/</t>
  </si>
  <si>
    <t>Exchange</t>
  </si>
  <si>
    <t>Share</t>
  </si>
  <si>
    <t>Revaluation</t>
  </si>
  <si>
    <t>fluctuation</t>
  </si>
  <si>
    <t>Accumulated</t>
  </si>
  <si>
    <t xml:space="preserve">Minority </t>
  </si>
  <si>
    <t>Total</t>
  </si>
  <si>
    <t>capital</t>
  </si>
  <si>
    <t xml:space="preserve">premium </t>
  </si>
  <si>
    <t xml:space="preserve">reserve </t>
  </si>
  <si>
    <t>reserve *</t>
  </si>
  <si>
    <t>losses</t>
  </si>
  <si>
    <t>Interest</t>
  </si>
  <si>
    <t>equity</t>
  </si>
  <si>
    <t>3 months ended</t>
  </si>
  <si>
    <t>31.3.2007</t>
  </si>
  <si>
    <t>At 1 January 2007</t>
  </si>
  <si>
    <t>Foreign exchange translation difference</t>
  </si>
  <si>
    <t>Net income recognised directly in equity</t>
  </si>
  <si>
    <t>Profit/(loss) for the period</t>
  </si>
  <si>
    <t>Total recognised income and expense</t>
  </si>
  <si>
    <t xml:space="preserve">  for the period ended 31 March 2007</t>
  </si>
  <si>
    <t>At 31 March 2007</t>
  </si>
  <si>
    <t>31.3.2006</t>
  </si>
  <si>
    <t>At 1 January 2006 (restated)</t>
  </si>
  <si>
    <t>Effects of adopting FRS 140</t>
  </si>
  <si>
    <t>-</t>
  </si>
  <si>
    <t xml:space="preserve"> </t>
  </si>
  <si>
    <t>Impairment of freehold land</t>
  </si>
  <si>
    <t xml:space="preserve">  for the period ended 31 March 2006</t>
  </si>
  <si>
    <t>At 31 March 2006 (restated)</t>
  </si>
  <si>
    <t xml:space="preserve">(The condensed Consolidated Statements of Changes in Equity  should be read in conjunction with the Annual Financial Statements for the year </t>
  </si>
  <si>
    <t xml:space="preserve"> ended 31 December 2006)</t>
  </si>
  <si>
    <t>Unaudited Condensed Consolidated Cash Flow Statements</t>
  </si>
  <si>
    <t>For the period ended 31 March 2007</t>
  </si>
  <si>
    <t>9 months</t>
  </si>
  <si>
    <t>3 months</t>
  </si>
  <si>
    <t xml:space="preserve">ended </t>
  </si>
  <si>
    <t>(RM)</t>
  </si>
  <si>
    <t>Net profit/(loss)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</si>
  <si>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</si>
  <si>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</si>
  <si>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</si>
  <si>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</si>
  <si>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</si>
  <si>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</si>
  <si>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</si>
  <si>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generated from/(used in)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</si>
  <si>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</si>
  <si>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</si>
  <si>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</si>
  <si>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property, plant &amp; equipment</t>
  </si>
  <si>
    <t xml:space="preserve">  (Placement)/withdrawal from fixed deposit pledged</t>
  </si>
  <si>
    <t xml:space="preserve">  Net cash (used in)/generated from investing activities</t>
  </si>
  <si>
    <t>Financing activities</t>
  </si>
  <si>
    <t xml:space="preserve">  Bank borrowings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</si>
  <si>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</si>
  <si>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</si>
  <si>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</si>
  <si>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</si>
  <si>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 xml:space="preserve">(The condensed Consolidated Cash Flow Statements should be read in conjunction with the Annual Financial </t>
  </si>
  <si>
    <t xml:space="preserve"> Statements for the year ended 31 December 2006)</t>
  </si>
  <si>
    <t>Profit/(loss) before tax</t>
  </si>
  <si>
    <t xml:space="preserve">  Net cash used in financing activities</t>
  </si>
  <si>
    <t>Profit/(loss) from Operations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</si>
</sst>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\ ;\(&quot;$&quot;#,##0\)"/>
    <numFmt numFmtId="174" formatCode="m/d"/>
    <numFmt numFmtId="175" formatCode="#,##0_ ;[Red]\-#,##0\ "/>
    <numFmt numFmtId="176" formatCode="d\-mmm\-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/>
    </xf>
    <xf numFmtId="49" fontId="0" fillId="0" borderId="5" xfId="0" applyNumberForma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9" fontId="1" fillId="0" borderId="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3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0" xfId="0" applyNumberFormat="1" applyAlignment="1">
      <alignment/>
    </xf>
    <xf numFmtId="0" fontId="6" fillId="0" borderId="3" xfId="0" applyFont="1" applyBorder="1" applyAlignment="1">
      <alignment/>
    </xf>
    <xf numFmtId="172" fontId="0" fillId="0" borderId="4" xfId="0" applyNumberFormat="1" applyFill="1" applyBorder="1" applyAlignment="1">
      <alignment/>
    </xf>
    <xf numFmtId="172" fontId="0" fillId="0" borderId="2" xfId="0" applyNumberFormat="1" applyFill="1" applyBorder="1" applyAlignment="1">
      <alignment/>
    </xf>
    <xf numFmtId="172" fontId="0" fillId="0" borderId="5" xfId="0" applyNumberFormat="1" applyFill="1" applyBorder="1" applyAlignment="1">
      <alignment/>
    </xf>
    <xf numFmtId="0" fontId="1" fillId="0" borderId="10" xfId="0" applyFont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37" fontId="0" fillId="0" borderId="3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72" fontId="0" fillId="0" borderId="0" xfId="15" applyNumberFormat="1" applyBorder="1" applyAlignment="1">
      <alignment/>
    </xf>
    <xf numFmtId="172" fontId="0" fillId="0" borderId="0" xfId="15" applyNumberFormat="1" applyAlignment="1">
      <alignment/>
    </xf>
    <xf numFmtId="172" fontId="0" fillId="0" borderId="13" xfId="15" applyNumberFormat="1" applyBorder="1" applyAlignment="1">
      <alignment/>
    </xf>
    <xf numFmtId="0" fontId="2" fillId="0" borderId="0" xfId="0" applyFont="1" applyAlignment="1">
      <alignment/>
    </xf>
    <xf numFmtId="172" fontId="0" fillId="0" borderId="4" xfId="15" applyNumberFormat="1" applyBorder="1" applyAlignment="1">
      <alignment/>
    </xf>
    <xf numFmtId="172" fontId="0" fillId="0" borderId="14" xfId="15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72" fontId="0" fillId="0" borderId="0" xfId="15" applyNumberFormat="1" applyFont="1" applyBorder="1" applyAlignment="1">
      <alignment/>
    </xf>
    <xf numFmtId="172" fontId="0" fillId="0" borderId="11" xfId="15" applyNumberFormat="1" applyFont="1" applyBorder="1" applyAlignment="1">
      <alignment/>
    </xf>
    <xf numFmtId="3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5" fontId="10" fillId="0" borderId="0" xfId="0" applyNumberFormat="1" applyFont="1" applyAlignment="1" quotePrefix="1">
      <alignment horizontal="left"/>
    </xf>
    <xf numFmtId="38" fontId="0" fillId="0" borderId="0" xfId="0" applyNumberFormat="1" applyFont="1" applyAlignment="1">
      <alignment horizontal="center"/>
    </xf>
    <xf numFmtId="172" fontId="0" fillId="0" borderId="0" xfId="15" applyNumberFormat="1" applyFont="1" applyBorder="1" applyAlignment="1">
      <alignment horizontal="right"/>
    </xf>
    <xf numFmtId="175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0" fillId="0" borderId="8" xfId="0" applyNumberFormat="1" applyBorder="1" applyAlignment="1">
      <alignment/>
    </xf>
    <xf numFmtId="37" fontId="0" fillId="0" borderId="8" xfId="0" applyNumberFormat="1" applyBorder="1" applyAlignment="1">
      <alignment/>
    </xf>
    <xf numFmtId="172" fontId="0" fillId="0" borderId="11" xfId="15" applyNumberFormat="1" applyBorder="1" applyAlignment="1">
      <alignment/>
    </xf>
    <xf numFmtId="172" fontId="0" fillId="0" borderId="0" xfId="15" applyNumberFormat="1" applyFont="1" applyAlignment="1">
      <alignment horizontal="right"/>
    </xf>
    <xf numFmtId="172" fontId="0" fillId="0" borderId="0" xfId="15" applyNumberFormat="1" applyFont="1" applyAlignment="1" quotePrefix="1">
      <alignment horizontal="right"/>
    </xf>
    <xf numFmtId="172" fontId="0" fillId="0" borderId="4" xfId="15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76" fontId="9" fillId="0" borderId="0" xfId="0" applyNumberFormat="1" applyFont="1" applyAlignment="1" quotePrefix="1">
      <alignment horizontal="right"/>
    </xf>
    <xf numFmtId="17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4" xfId="0" applyNumberFormat="1" applyBorder="1" applyAlignment="1">
      <alignment/>
    </xf>
    <xf numFmtId="38" fontId="0" fillId="0" borderId="11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>
      <alignment/>
    </xf>
    <xf numFmtId="38" fontId="0" fillId="0" borderId="13" xfId="0" applyNumberFormat="1" applyBorder="1" applyAlignment="1">
      <alignment/>
    </xf>
    <xf numFmtId="38" fontId="0" fillId="0" borderId="0" xfId="0" applyNumberFormat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/>
    </xf>
    <xf numFmtId="49" fontId="0" fillId="0" borderId="15" xfId="0" applyNumberForma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ongsiewyeen\Local%20Settings\Temporary%20Internet%20Files\Content.IE5\U91UFQ90\marQTR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Sheet1"/>
      <sheetName val="NOTES999klse"/>
      <sheetName val="relpartytransaction"/>
      <sheetName val="incomestatements"/>
      <sheetName val="Balance Sheet "/>
      <sheetName val="profit&amp;lossindividual"/>
      <sheetName val="equitystat"/>
      <sheetName val="D2"/>
      <sheetName val="profit&amp;lossindividualboustead"/>
      <sheetName val="profit&amp;lossmonthly"/>
      <sheetName val="intercosales"/>
      <sheetName val="profit&amp;lossindividualbous1000"/>
      <sheetName val="BSPSCIGboustead"/>
      <sheetName val="BSPSCIGboustead1000"/>
      <sheetName val="BSPSCIG"/>
      <sheetName val="BSPSCGboustead"/>
      <sheetName val="BSPSCG"/>
      <sheetName val="BSPSCGboustead1000"/>
      <sheetName val="intercopscndgpSUPERCEDED"/>
      <sheetName val="INTERCOPSCNDGPauditeddec06"/>
      <sheetName val="inter-co"/>
      <sheetName val="BSdormant (2)"/>
      <sheetName val="BSdormantboustead"/>
      <sheetName val="BSdormantboustead1000"/>
      <sheetName val="bbstatus"/>
      <sheetName val="notespsci"/>
      <sheetName val="notes psc"/>
      <sheetName val="Sheet2"/>
      <sheetName val="fapsci"/>
      <sheetName val="fapsc"/>
      <sheetName val="incomestat"/>
      <sheetName val="incomestatbousteadformat"/>
      <sheetName val="forecast2006"/>
      <sheetName val="forecast2007"/>
      <sheetName val="summarydormantco"/>
      <sheetName val="Sheet3"/>
      <sheetName val="summary"/>
      <sheetName val="summaryndsb"/>
      <sheetName val="taxrecon."/>
      <sheetName val="goodwill &amp;mirecon"/>
      <sheetName val="eps"/>
      <sheetName val="dirfees"/>
      <sheetName val="intrates"/>
      <sheetName val="Sheet4"/>
      <sheetName val="intratesjud"/>
    </sheetNames>
    <sheetDataSet>
      <sheetData sheetId="4">
        <row r="45">
          <cell r="E45">
            <v>-317</v>
          </cell>
        </row>
        <row r="47">
          <cell r="E47">
            <v>261</v>
          </cell>
        </row>
      </sheetData>
      <sheetData sheetId="7">
        <row r="17">
          <cell r="C17">
            <v>70243</v>
          </cell>
          <cell r="E17">
            <v>-8521</v>
          </cell>
          <cell r="G17">
            <v>-779946</v>
          </cell>
          <cell r="I17">
            <v>6074</v>
          </cell>
        </row>
        <row r="29">
          <cell r="C29">
            <v>70243</v>
          </cell>
          <cell r="E29">
            <v>-8479</v>
          </cell>
          <cell r="G29">
            <v>-780263</v>
          </cell>
          <cell r="I29">
            <v>6364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5" zoomScaleNormal="75" workbookViewId="0" topLeftCell="A7">
      <selection activeCell="A36" sqref="A36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2" customWidth="1"/>
    <col min="5" max="5" width="19.7109375" style="0" customWidth="1"/>
    <col min="6" max="6" width="3.7109375" style="0" hidden="1" customWidth="1"/>
    <col min="7" max="7" width="19.28125" style="2" customWidth="1"/>
    <col min="8" max="8" width="10.8515625" style="0" bestFit="1" customWidth="1"/>
  </cols>
  <sheetData>
    <row r="1" ht="15.75">
      <c r="A1" s="1" t="s">
        <v>0</v>
      </c>
    </row>
    <row r="2" ht="12.75">
      <c r="A2" s="3" t="s">
        <v>1</v>
      </c>
    </row>
    <row r="4" ht="15.75">
      <c r="A4" s="1" t="s">
        <v>2</v>
      </c>
    </row>
    <row r="5" spans="1:2" ht="15.75">
      <c r="A5" s="1" t="s">
        <v>3</v>
      </c>
      <c r="B5" s="4"/>
    </row>
    <row r="6" spans="1:2" ht="15">
      <c r="A6" s="5"/>
      <c r="B6" s="4"/>
    </row>
    <row r="8" ht="15.75">
      <c r="A8" s="1"/>
    </row>
    <row r="10" spans="1:7" ht="12.75">
      <c r="A10" s="6"/>
      <c r="B10" s="107" t="s">
        <v>4</v>
      </c>
      <c r="C10" s="108"/>
      <c r="D10" s="109"/>
      <c r="E10" s="110" t="s">
        <v>5</v>
      </c>
      <c r="F10" s="111"/>
      <c r="G10" s="112"/>
    </row>
    <row r="11" spans="1:7" ht="12.75">
      <c r="A11" s="7"/>
      <c r="B11" s="8"/>
      <c r="C11" s="9"/>
      <c r="D11" s="10"/>
      <c r="E11" s="11"/>
      <c r="F11" s="12"/>
      <c r="G11" s="13"/>
    </row>
    <row r="12" spans="1:7" ht="12.75">
      <c r="A12" s="7"/>
      <c r="B12" s="14"/>
      <c r="C12" s="15"/>
      <c r="D12" s="16"/>
      <c r="E12" s="17"/>
      <c r="F12" s="18"/>
      <c r="G12" s="16"/>
    </row>
    <row r="13" spans="1:7" ht="12.75">
      <c r="A13" s="7"/>
      <c r="B13" s="19" t="s">
        <v>7</v>
      </c>
      <c r="C13" s="20"/>
      <c r="D13" s="17" t="s">
        <v>8</v>
      </c>
      <c r="E13" s="19" t="s">
        <v>7</v>
      </c>
      <c r="F13" s="7"/>
      <c r="G13" s="17" t="s">
        <v>8</v>
      </c>
    </row>
    <row r="14" spans="1:7" ht="12.75">
      <c r="A14" s="7"/>
      <c r="B14" s="19" t="s">
        <v>9</v>
      </c>
      <c r="C14" s="20"/>
      <c r="D14" s="17" t="s">
        <v>10</v>
      </c>
      <c r="E14" s="19" t="s">
        <v>11</v>
      </c>
      <c r="F14" s="7"/>
      <c r="G14" s="17" t="s">
        <v>10</v>
      </c>
    </row>
    <row r="15" spans="1:7" ht="12.75">
      <c r="A15" s="7"/>
      <c r="B15" s="19" t="s">
        <v>12</v>
      </c>
      <c r="C15" s="20"/>
      <c r="D15" s="17" t="s">
        <v>12</v>
      </c>
      <c r="E15" s="19" t="s">
        <v>13</v>
      </c>
      <c r="F15" s="7"/>
      <c r="G15" s="17" t="s">
        <v>14</v>
      </c>
    </row>
    <row r="16" spans="1:7" ht="12.75">
      <c r="A16" s="7"/>
      <c r="B16" s="21" t="s">
        <v>15</v>
      </c>
      <c r="C16" s="20"/>
      <c r="D16" s="14" t="s">
        <v>16</v>
      </c>
      <c r="E16" s="21" t="s">
        <v>15</v>
      </c>
      <c r="F16" s="19"/>
      <c r="G16" s="14" t="s">
        <v>16</v>
      </c>
    </row>
    <row r="17" spans="1:7" ht="12.75">
      <c r="A17" s="7"/>
      <c r="B17" s="19" t="s">
        <v>17</v>
      </c>
      <c r="C17" s="20"/>
      <c r="D17" s="17" t="s">
        <v>17</v>
      </c>
      <c r="E17" s="19" t="s">
        <v>17</v>
      </c>
      <c r="F17" s="19"/>
      <c r="G17" s="17" t="s">
        <v>17</v>
      </c>
    </row>
    <row r="18" spans="1:7" ht="12.75">
      <c r="A18" s="22"/>
      <c r="B18" s="23"/>
      <c r="C18" s="23"/>
      <c r="D18" s="24"/>
      <c r="E18" s="25"/>
      <c r="F18" s="26"/>
      <c r="G18" s="24"/>
    </row>
    <row r="19" spans="1:7" ht="12.75">
      <c r="A19" s="7"/>
      <c r="B19" s="27"/>
      <c r="C19" s="27"/>
      <c r="D19" s="28"/>
      <c r="E19" s="29"/>
      <c r="F19" s="7"/>
      <c r="G19" s="28"/>
    </row>
    <row r="20" spans="1:8" ht="12.75">
      <c r="A20" s="30" t="s">
        <v>18</v>
      </c>
      <c r="B20" s="31">
        <f>+E20</f>
        <v>14690</v>
      </c>
      <c r="C20" s="31"/>
      <c r="D20" s="32">
        <v>15472</v>
      </c>
      <c r="E20" s="33">
        <v>14690</v>
      </c>
      <c r="F20" s="34"/>
      <c r="G20" s="32">
        <v>15472</v>
      </c>
      <c r="H20" s="35"/>
    </row>
    <row r="21" spans="1:7" ht="15.75">
      <c r="A21" s="36"/>
      <c r="B21" s="31"/>
      <c r="C21" s="31"/>
      <c r="D21" s="32"/>
      <c r="E21" s="33"/>
      <c r="F21" s="34"/>
      <c r="G21" s="32"/>
    </row>
    <row r="22" spans="1:7" ht="12.75">
      <c r="A22" s="30"/>
      <c r="B22" s="31"/>
      <c r="C22" s="31"/>
      <c r="D22" s="32"/>
      <c r="E22" s="33"/>
      <c r="F22" s="34"/>
      <c r="G22" s="32"/>
    </row>
    <row r="23" spans="1:7" ht="12.75">
      <c r="A23" s="30" t="s">
        <v>19</v>
      </c>
      <c r="B23" s="31">
        <f>E23</f>
        <v>-17716</v>
      </c>
      <c r="C23" s="31"/>
      <c r="D23" s="32">
        <v>-19590</v>
      </c>
      <c r="E23" s="33">
        <f>-17716</f>
        <v>-17716</v>
      </c>
      <c r="F23" s="34"/>
      <c r="G23" s="32">
        <v>-19590</v>
      </c>
    </row>
    <row r="24" spans="1:7" ht="12.75">
      <c r="A24" s="30"/>
      <c r="B24" s="31"/>
      <c r="C24" s="31"/>
      <c r="D24" s="32"/>
      <c r="E24" s="33"/>
      <c r="F24" s="34"/>
      <c r="G24" s="32"/>
    </row>
    <row r="25" spans="1:7" ht="12.75">
      <c r="A25" s="30"/>
      <c r="B25" s="31"/>
      <c r="C25" s="31"/>
      <c r="D25" s="32"/>
      <c r="E25" s="33"/>
      <c r="F25" s="34"/>
      <c r="G25" s="32"/>
    </row>
    <row r="26" spans="1:7" ht="12.75">
      <c r="A26" s="30" t="s">
        <v>20</v>
      </c>
      <c r="B26" s="31">
        <f>E26</f>
        <v>4086</v>
      </c>
      <c r="C26" s="31"/>
      <c r="D26" s="32">
        <v>2314</v>
      </c>
      <c r="E26" s="33">
        <v>4086</v>
      </c>
      <c r="F26" s="34"/>
      <c r="G26" s="32">
        <v>2314</v>
      </c>
    </row>
    <row r="27" spans="1:7" ht="12.75">
      <c r="A27" s="30"/>
      <c r="B27" s="31"/>
      <c r="C27" s="31"/>
      <c r="D27" s="32"/>
      <c r="E27" s="33"/>
      <c r="F27" s="34"/>
      <c r="G27" s="32"/>
    </row>
    <row r="28" spans="1:7" ht="12.75">
      <c r="A28" s="30"/>
      <c r="B28" s="31"/>
      <c r="C28" s="31"/>
      <c r="D28" s="32"/>
      <c r="E28" s="33"/>
      <c r="F28" s="34"/>
      <c r="G28" s="32"/>
    </row>
    <row r="29" spans="1:7" ht="12.75">
      <c r="A29" s="30" t="s">
        <v>138</v>
      </c>
      <c r="B29" s="37">
        <f>SUM(B20:B26)</f>
        <v>1060</v>
      </c>
      <c r="C29" s="37">
        <f>SUM(C20:C26)</f>
        <v>0</v>
      </c>
      <c r="D29" s="38">
        <f>SUM(D20:D26)</f>
        <v>-1804</v>
      </c>
      <c r="E29" s="39">
        <f>SUM(E20:E26)</f>
        <v>1060</v>
      </c>
      <c r="F29" s="34"/>
      <c r="G29" s="38">
        <f>SUM(G20:G26)</f>
        <v>-1804</v>
      </c>
    </row>
    <row r="30" spans="1:7" ht="12.75">
      <c r="A30" s="30"/>
      <c r="B30" s="31"/>
      <c r="C30" s="31"/>
      <c r="D30" s="32"/>
      <c r="E30" s="33"/>
      <c r="F30" s="34"/>
      <c r="G30" s="32"/>
    </row>
    <row r="31" spans="1:7" ht="12.75">
      <c r="A31" s="30"/>
      <c r="B31" s="31"/>
      <c r="C31" s="31"/>
      <c r="D31" s="32"/>
      <c r="E31" s="33"/>
      <c r="F31" s="34"/>
      <c r="G31" s="32"/>
    </row>
    <row r="32" spans="1:7" ht="12.75">
      <c r="A32" s="30" t="s">
        <v>21</v>
      </c>
      <c r="B32" s="31">
        <f>E32</f>
        <v>-594</v>
      </c>
      <c r="C32" s="31"/>
      <c r="D32" s="32">
        <v>-11625</v>
      </c>
      <c r="E32" s="33">
        <v>-594</v>
      </c>
      <c r="F32" s="34"/>
      <c r="G32" s="32">
        <v>-11625</v>
      </c>
    </row>
    <row r="33" spans="1:7" ht="12.75">
      <c r="A33" s="30"/>
      <c r="B33" s="31"/>
      <c r="C33" s="31"/>
      <c r="D33" s="32"/>
      <c r="E33" s="33"/>
      <c r="F33" s="34"/>
      <c r="G33" s="32"/>
    </row>
    <row r="34" spans="1:7" ht="12.75">
      <c r="A34" s="30"/>
      <c r="B34" s="31"/>
      <c r="C34" s="31"/>
      <c r="D34" s="32"/>
      <c r="E34" s="33"/>
      <c r="F34" s="34"/>
      <c r="G34" s="32"/>
    </row>
    <row r="35" spans="1:8" ht="12.75">
      <c r="A35" s="30" t="s">
        <v>136</v>
      </c>
      <c r="B35" s="37">
        <f>SUM(B29:B34)</f>
        <v>466</v>
      </c>
      <c r="C35" s="37">
        <f>SUM(C29:C32)</f>
        <v>0</v>
      </c>
      <c r="D35" s="38">
        <f>SUM(D29:D34)</f>
        <v>-13429</v>
      </c>
      <c r="E35" s="39">
        <f>SUM(E29:E34)</f>
        <v>466</v>
      </c>
      <c r="F35" s="34"/>
      <c r="G35" s="38">
        <f>SUM(G29:G34)</f>
        <v>-13429</v>
      </c>
      <c r="H35" s="35"/>
    </row>
    <row r="36" spans="1:7" ht="12.75">
      <c r="A36" s="30"/>
      <c r="B36" s="31"/>
      <c r="C36" s="31"/>
      <c r="D36" s="32"/>
      <c r="E36" s="33"/>
      <c r="F36" s="34"/>
      <c r="G36" s="32"/>
    </row>
    <row r="37" spans="1:7" ht="12.75">
      <c r="A37" s="30"/>
      <c r="B37" s="31"/>
      <c r="C37" s="31"/>
      <c r="D37" s="32"/>
      <c r="E37" s="33"/>
      <c r="F37" s="34"/>
      <c r="G37" s="32"/>
    </row>
    <row r="38" spans="1:7" ht="12.75">
      <c r="A38" s="30" t="s">
        <v>22</v>
      </c>
      <c r="B38" s="31">
        <f>E38</f>
        <v>-522</v>
      </c>
      <c r="C38" s="31"/>
      <c r="D38" s="32">
        <v>-261</v>
      </c>
      <c r="E38" s="33">
        <v>-522</v>
      </c>
      <c r="F38" s="34"/>
      <c r="G38" s="32">
        <v>-261</v>
      </c>
    </row>
    <row r="39" spans="1:7" ht="12.75">
      <c r="A39" s="30"/>
      <c r="B39" s="31"/>
      <c r="C39" s="31"/>
      <c r="D39" s="32"/>
      <c r="E39" s="33"/>
      <c r="F39" s="34"/>
      <c r="G39" s="32"/>
    </row>
    <row r="40" spans="1:7" ht="12.75">
      <c r="A40" s="30"/>
      <c r="B40" s="31"/>
      <c r="C40" s="31"/>
      <c r="D40" s="32"/>
      <c r="E40" s="33"/>
      <c r="F40" s="34"/>
      <c r="G40" s="32"/>
    </row>
    <row r="41" spans="1:7" ht="13.5" thickBot="1">
      <c r="A41" s="40" t="s">
        <v>23</v>
      </c>
      <c r="B41" s="41">
        <f>SUM(B35:B38)</f>
        <v>-56</v>
      </c>
      <c r="C41" s="42"/>
      <c r="D41" s="43">
        <f>SUM(D35:D38)</f>
        <v>-13690</v>
      </c>
      <c r="E41" s="44">
        <f>SUM(E35:E38)</f>
        <v>-56</v>
      </c>
      <c r="F41" s="45"/>
      <c r="G41" s="43">
        <f>SUM(G35:G38)</f>
        <v>-13690</v>
      </c>
    </row>
    <row r="42" spans="1:7" ht="13.5" thickTop="1">
      <c r="A42" s="30"/>
      <c r="B42" s="7"/>
      <c r="C42" s="7"/>
      <c r="D42" s="28"/>
      <c r="E42" s="7"/>
      <c r="F42" s="7"/>
      <c r="G42" s="28"/>
    </row>
    <row r="43" spans="1:7" ht="12.75">
      <c r="A43" s="30" t="s">
        <v>24</v>
      </c>
      <c r="B43" s="7"/>
      <c r="C43" s="7"/>
      <c r="D43" s="28"/>
      <c r="E43" s="7"/>
      <c r="F43" s="7"/>
      <c r="G43" s="28"/>
    </row>
    <row r="44" spans="1:7" ht="12.75">
      <c r="A44" s="30"/>
      <c r="B44" s="7"/>
      <c r="C44" s="7"/>
      <c r="D44" s="28"/>
      <c r="E44" s="7"/>
      <c r="F44" s="7"/>
      <c r="G44" s="28"/>
    </row>
    <row r="45" spans="1:7" ht="12.75">
      <c r="A45" s="30" t="s">
        <v>25</v>
      </c>
      <c r="B45" s="34">
        <f>E45</f>
        <v>-317</v>
      </c>
      <c r="C45" s="7"/>
      <c r="D45" s="32">
        <v>-13910</v>
      </c>
      <c r="E45" s="32">
        <v>-317</v>
      </c>
      <c r="F45" s="7"/>
      <c r="G45" s="32">
        <v>-13910</v>
      </c>
    </row>
    <row r="46" spans="1:7" ht="12.75">
      <c r="A46" s="30"/>
      <c r="B46" s="7"/>
      <c r="C46" s="7"/>
      <c r="D46" s="46"/>
      <c r="E46" s="7"/>
      <c r="F46" s="7"/>
      <c r="G46" s="46"/>
    </row>
    <row r="47" spans="1:7" ht="12.75">
      <c r="A47" s="30" t="s">
        <v>26</v>
      </c>
      <c r="B47" s="34">
        <f>E47</f>
        <v>261</v>
      </c>
      <c r="C47" s="7"/>
      <c r="D47" s="46">
        <v>220</v>
      </c>
      <c r="E47" s="46">
        <v>261</v>
      </c>
      <c r="F47" s="7"/>
      <c r="G47" s="46">
        <v>220</v>
      </c>
    </row>
    <row r="48" spans="1:7" ht="12.75">
      <c r="A48" s="30"/>
      <c r="B48" s="7"/>
      <c r="C48" s="7"/>
      <c r="D48" s="28"/>
      <c r="E48" s="7"/>
      <c r="F48" s="7"/>
      <c r="G48" s="46"/>
    </row>
    <row r="49" spans="1:7" ht="13.5" thickBot="1">
      <c r="A49" s="40"/>
      <c r="B49" s="45">
        <f>B45+B47</f>
        <v>-56</v>
      </c>
      <c r="C49" s="45">
        <f>C45+C47</f>
        <v>0</v>
      </c>
      <c r="D49" s="45">
        <f>D45+D47</f>
        <v>-13690</v>
      </c>
      <c r="E49" s="45">
        <f>E45+E47</f>
        <v>-56</v>
      </c>
      <c r="F49" s="45" t="e">
        <f>#REF!</f>
        <v>#REF!</v>
      </c>
      <c r="G49" s="45">
        <f>G45+G47</f>
        <v>-13690</v>
      </c>
    </row>
    <row r="50" ht="13.5" thickTop="1">
      <c r="A50" s="5"/>
    </row>
    <row r="51" spans="1:7" ht="12.75">
      <c r="A51" s="5" t="s">
        <v>27</v>
      </c>
      <c r="B51" s="47"/>
      <c r="C51" s="47"/>
      <c r="D51" s="48"/>
      <c r="E51" s="47"/>
      <c r="F51" s="47"/>
      <c r="G51" s="48"/>
    </row>
    <row r="52" spans="1:7" ht="12.75">
      <c r="A52" s="5" t="s">
        <v>28</v>
      </c>
      <c r="B52" s="49">
        <f>(B41-B47)/174083*100</f>
        <v>-0.1820970456621267</v>
      </c>
      <c r="C52" s="49" t="e">
        <f>#REF!/79130*100</f>
        <v>#REF!</v>
      </c>
      <c r="D52" s="49">
        <f>(D41-D47)/174083*100</f>
        <v>-7.990441341199313</v>
      </c>
      <c r="E52" s="49">
        <f>(E41-E47)/174083*100</f>
        <v>-0.1820970456621267</v>
      </c>
      <c r="F52" s="50"/>
      <c r="G52" s="49">
        <f>(G41-G47)/174083*100</f>
        <v>-7.990441341199313</v>
      </c>
    </row>
    <row r="55" spans="1:8" ht="12.75">
      <c r="A55" s="5" t="s">
        <v>29</v>
      </c>
      <c r="B55" s="5"/>
      <c r="C55" s="5"/>
      <c r="D55" s="51"/>
      <c r="E55" s="5"/>
      <c r="F55" s="5"/>
      <c r="G55" s="51"/>
      <c r="H55" s="5"/>
    </row>
    <row r="56" spans="1:8" ht="12.75">
      <c r="A56" s="5" t="s">
        <v>30</v>
      </c>
      <c r="B56" s="5"/>
      <c r="C56" s="5"/>
      <c r="D56" s="51"/>
      <c r="E56" s="5"/>
      <c r="F56" s="5"/>
      <c r="G56" s="51"/>
      <c r="H56" s="5"/>
    </row>
    <row r="57" spans="1:8" ht="12.75">
      <c r="A57" s="5"/>
      <c r="B57" s="5"/>
      <c r="C57" s="5"/>
      <c r="D57" s="51"/>
      <c r="E57" s="5"/>
      <c r="F57" s="5"/>
      <c r="G57" s="51"/>
      <c r="H57" s="5"/>
    </row>
    <row r="58" spans="1:8" ht="12.75">
      <c r="A58" s="5"/>
      <c r="B58" s="5"/>
      <c r="C58" s="5"/>
      <c r="D58" s="51"/>
      <c r="E58" s="5"/>
      <c r="F58" s="5"/>
      <c r="G58" s="51"/>
      <c r="H58" s="5"/>
    </row>
    <row r="59" spans="1:8" ht="12.75">
      <c r="A59" s="5"/>
      <c r="B59" s="5"/>
      <c r="C59" s="5"/>
      <c r="D59" s="51"/>
      <c r="E59" s="5"/>
      <c r="F59" s="5"/>
      <c r="G59" s="51"/>
      <c r="H59" s="5"/>
    </row>
    <row r="60" spans="1:8" ht="12.75">
      <c r="A60" s="5"/>
      <c r="B60" s="5"/>
      <c r="C60" s="5"/>
      <c r="D60" s="51"/>
      <c r="E60" s="5"/>
      <c r="F60" s="5"/>
      <c r="G60" s="51"/>
      <c r="H60" s="5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zoomScale="75" zoomScaleNormal="75" workbookViewId="0" topLeftCell="A78">
      <selection activeCell="E103" sqref="E103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115" t="s">
        <v>31</v>
      </c>
      <c r="B1" s="116"/>
      <c r="C1" s="116"/>
      <c r="D1" s="116"/>
      <c r="E1" s="116"/>
      <c r="F1" s="117"/>
    </row>
    <row r="2" spans="1:6" ht="12.75">
      <c r="A2" s="122" t="s">
        <v>32</v>
      </c>
      <c r="B2" s="123"/>
      <c r="C2" s="123"/>
      <c r="D2" s="123"/>
      <c r="E2" s="123"/>
      <c r="F2" s="124"/>
    </row>
    <row r="3" spans="1:6" ht="15.75">
      <c r="A3" s="52"/>
      <c r="B3" s="53"/>
      <c r="C3" s="53"/>
      <c r="D3" s="53"/>
      <c r="E3" s="53"/>
      <c r="F3" s="53"/>
    </row>
    <row r="4" spans="1:6" ht="15.75">
      <c r="A4" s="118" t="s">
        <v>33</v>
      </c>
      <c r="B4" s="119"/>
      <c r="C4" s="119"/>
      <c r="D4" s="119"/>
      <c r="E4" s="119"/>
      <c r="F4" s="119"/>
    </row>
    <row r="5" spans="1:6" ht="12.75">
      <c r="A5" s="120"/>
      <c r="B5" s="121"/>
      <c r="C5" s="121"/>
      <c r="D5" s="121"/>
      <c r="E5" s="121"/>
      <c r="F5" s="121"/>
    </row>
    <row r="8" spans="4:6" ht="12.75">
      <c r="D8" s="54" t="s">
        <v>34</v>
      </c>
      <c r="E8" s="54"/>
      <c r="F8" s="54" t="s">
        <v>35</v>
      </c>
    </row>
    <row r="9" spans="4:6" ht="12.75">
      <c r="D9" s="54"/>
      <c r="E9" s="54"/>
      <c r="F9" s="54" t="s">
        <v>6</v>
      </c>
    </row>
    <row r="10" spans="4:6" ht="12.75">
      <c r="D10" s="20" t="s">
        <v>36</v>
      </c>
      <c r="E10" s="20"/>
      <c r="F10" s="20" t="s">
        <v>36</v>
      </c>
    </row>
    <row r="11" spans="4:6" ht="12.75">
      <c r="D11" s="55" t="s">
        <v>15</v>
      </c>
      <c r="E11" s="20"/>
      <c r="F11" s="55" t="s">
        <v>37</v>
      </c>
    </row>
    <row r="12" spans="4:6" ht="12.75">
      <c r="D12" s="20" t="s">
        <v>17</v>
      </c>
      <c r="E12" s="20"/>
      <c r="F12" s="20" t="s">
        <v>17</v>
      </c>
    </row>
    <row r="13" ht="12.75">
      <c r="F13" s="20"/>
    </row>
    <row r="14" ht="12.75">
      <c r="B14" s="5" t="s">
        <v>38</v>
      </c>
    </row>
    <row r="15" spans="2:3" ht="12.75">
      <c r="B15" s="5"/>
      <c r="C15" s="56"/>
    </row>
    <row r="16" spans="2:3" ht="12.75">
      <c r="B16" s="5" t="s">
        <v>39</v>
      </c>
      <c r="C16" s="56"/>
    </row>
    <row r="17" ht="12.75">
      <c r="C17" s="56"/>
    </row>
    <row r="18" spans="2:6" ht="12.75">
      <c r="B18" t="s">
        <v>40</v>
      </c>
      <c r="C18" s="56"/>
      <c r="D18" s="57">
        <v>36173</v>
      </c>
      <c r="F18" s="57">
        <v>36858</v>
      </c>
    </row>
    <row r="19" spans="3:6" ht="6" customHeight="1">
      <c r="C19" s="56"/>
      <c r="D19" s="57"/>
      <c r="F19" s="57"/>
    </row>
    <row r="20" spans="4:6" ht="6" customHeight="1">
      <c r="D20" s="57"/>
      <c r="F20" s="57"/>
    </row>
    <row r="21" spans="2:6" ht="11.25" customHeight="1">
      <c r="B21" t="s">
        <v>41</v>
      </c>
      <c r="D21" s="57">
        <v>6500</v>
      </c>
      <c r="F21" s="57">
        <v>6500</v>
      </c>
    </row>
    <row r="22" spans="4:6" ht="7.5" customHeight="1">
      <c r="D22" s="57"/>
      <c r="F22" s="57"/>
    </row>
    <row r="23" spans="2:6" ht="12.75" customHeight="1">
      <c r="B23" t="s">
        <v>42</v>
      </c>
      <c r="D23" s="57">
        <v>12698</v>
      </c>
      <c r="F23" s="57">
        <v>12743</v>
      </c>
    </row>
    <row r="24" spans="4:6" ht="6" customHeight="1">
      <c r="D24" s="57"/>
      <c r="F24" s="57"/>
    </row>
    <row r="25" spans="4:6" ht="6" customHeight="1">
      <c r="D25" s="57"/>
      <c r="F25" s="57"/>
    </row>
    <row r="26" spans="2:6" ht="12.75" customHeight="1">
      <c r="B26" t="s">
        <v>43</v>
      </c>
      <c r="D26" s="57">
        <v>26</v>
      </c>
      <c r="F26" s="57">
        <v>26</v>
      </c>
    </row>
    <row r="27" spans="4:6" ht="6" customHeight="1">
      <c r="D27" s="57"/>
      <c r="F27" s="57"/>
    </row>
    <row r="28" spans="2:6" ht="13.5" customHeight="1" hidden="1">
      <c r="B28" t="s">
        <v>44</v>
      </c>
      <c r="D28" s="57">
        <v>0</v>
      </c>
      <c r="F28" s="57">
        <v>0</v>
      </c>
    </row>
    <row r="29" spans="4:6" ht="13.5" customHeight="1">
      <c r="D29" s="58">
        <f>SUM(D18:D28)</f>
        <v>55397</v>
      </c>
      <c r="F29" s="58">
        <f>SUM(F18:F28)</f>
        <v>56127</v>
      </c>
    </row>
    <row r="30" spans="4:6" ht="7.5" customHeight="1">
      <c r="D30" s="57"/>
      <c r="F30" s="57"/>
    </row>
    <row r="31" spans="2:6" ht="12.75">
      <c r="B31" s="5" t="s">
        <v>45</v>
      </c>
      <c r="D31" s="57"/>
      <c r="F31" s="57"/>
    </row>
    <row r="32" spans="2:6" ht="4.5" customHeight="1">
      <c r="B32" s="5"/>
      <c r="D32" s="57"/>
      <c r="F32" s="57"/>
    </row>
    <row r="33" spans="2:6" ht="15" customHeight="1">
      <c r="B33" s="3" t="s">
        <v>46</v>
      </c>
      <c r="D33" s="56">
        <v>2062</v>
      </c>
      <c r="F33" s="56">
        <v>2135</v>
      </c>
    </row>
    <row r="34" spans="2:6" ht="7.5" customHeight="1">
      <c r="B34" s="3"/>
      <c r="D34" s="56"/>
      <c r="F34" s="56"/>
    </row>
    <row r="35" spans="2:6" ht="12.75" customHeight="1">
      <c r="B35" s="3" t="s">
        <v>47</v>
      </c>
      <c r="D35" s="56">
        <v>38702</v>
      </c>
      <c r="F35" s="56">
        <v>69280</v>
      </c>
    </row>
    <row r="36" spans="2:6" ht="4.5" customHeight="1">
      <c r="B36" s="3"/>
      <c r="D36" s="56"/>
      <c r="F36" s="56"/>
    </row>
    <row r="37" spans="2:6" ht="12.75">
      <c r="B37" s="3" t="s">
        <v>48</v>
      </c>
      <c r="D37" s="56">
        <v>22367</v>
      </c>
      <c r="F37" s="56">
        <v>17670</v>
      </c>
    </row>
    <row r="38" spans="3:6" ht="5.25" customHeight="1">
      <c r="C38" s="59"/>
      <c r="D38" s="56"/>
      <c r="F38" s="56"/>
    </row>
    <row r="39" spans="3:6" ht="12.75">
      <c r="C39" s="59"/>
      <c r="D39" s="58">
        <f>SUM(D33:D38)</f>
        <v>63131</v>
      </c>
      <c r="F39" s="60">
        <f>SUM(F33:F38)</f>
        <v>89085</v>
      </c>
    </row>
    <row r="40" spans="3:6" ht="4.5" customHeight="1">
      <c r="C40" s="59"/>
      <c r="D40" s="56"/>
      <c r="F40" s="56"/>
    </row>
    <row r="41" spans="2:6" ht="12.75">
      <c r="B41" t="s">
        <v>49</v>
      </c>
      <c r="C41" s="59"/>
      <c r="D41" s="56">
        <v>57100</v>
      </c>
      <c r="F41" s="56">
        <v>57100</v>
      </c>
    </row>
    <row r="42" spans="3:6" ht="12.75">
      <c r="C42" s="59"/>
      <c r="D42" s="58">
        <f>SUM(D39:D41)</f>
        <v>120231</v>
      </c>
      <c r="F42" s="58">
        <f>SUM(F39:F41)</f>
        <v>146185</v>
      </c>
    </row>
    <row r="43" spans="3:6" ht="12.75">
      <c r="C43" s="35"/>
      <c r="D43" s="57"/>
      <c r="F43" s="57"/>
    </row>
    <row r="44" spans="2:6" ht="13.5" thickBot="1">
      <c r="B44" s="5" t="s">
        <v>50</v>
      </c>
      <c r="C44" s="35"/>
      <c r="D44" s="61">
        <f>D29+D42</f>
        <v>175628</v>
      </c>
      <c r="F44" s="61">
        <f>F29+F42</f>
        <v>202312</v>
      </c>
    </row>
    <row r="45" spans="2:6" ht="12.75">
      <c r="B45" s="5"/>
      <c r="C45" s="35"/>
      <c r="D45" s="56"/>
      <c r="F45" s="56"/>
    </row>
    <row r="46" spans="2:6" ht="12.75">
      <c r="B46" s="5"/>
      <c r="C46" s="35"/>
      <c r="D46" s="56"/>
      <c r="F46" s="56"/>
    </row>
    <row r="47" spans="2:6" ht="12.75">
      <c r="B47" s="5"/>
      <c r="C47" s="35"/>
      <c r="D47" s="56"/>
      <c r="F47" s="56"/>
    </row>
    <row r="48" spans="2:6" ht="12.75">
      <c r="B48" s="5"/>
      <c r="C48" s="35"/>
      <c r="D48" s="56"/>
      <c r="F48" s="56"/>
    </row>
    <row r="49" spans="2:6" ht="12.75">
      <c r="B49" s="5"/>
      <c r="C49" s="35"/>
      <c r="D49" s="56"/>
      <c r="F49" s="56"/>
    </row>
    <row r="50" spans="2:6" ht="12.75">
      <c r="B50" s="5"/>
      <c r="C50" s="35"/>
      <c r="D50" s="56"/>
      <c r="F50" s="56"/>
    </row>
    <row r="51" spans="2:6" ht="12.75">
      <c r="B51" s="62"/>
      <c r="C51" s="63"/>
      <c r="D51" s="63"/>
      <c r="E51" s="63"/>
      <c r="F51" s="63"/>
    </row>
    <row r="52" spans="2:6" ht="12.75">
      <c r="B52" s="62"/>
      <c r="C52" s="63"/>
      <c r="D52" s="63"/>
      <c r="E52" s="63"/>
      <c r="F52" s="63"/>
    </row>
    <row r="53" spans="2:6" ht="12.75">
      <c r="B53" s="62"/>
      <c r="C53" s="63"/>
      <c r="D53" s="63"/>
      <c r="E53" s="63"/>
      <c r="F53" s="63"/>
    </row>
    <row r="54" spans="2:6" ht="12.75">
      <c r="B54" s="62"/>
      <c r="C54" s="63"/>
      <c r="D54" s="63"/>
      <c r="E54" s="63"/>
      <c r="F54" s="63"/>
    </row>
    <row r="55" spans="2:6" ht="12.75">
      <c r="B55" s="62"/>
      <c r="C55" s="63"/>
      <c r="D55" s="63"/>
      <c r="E55" s="63"/>
      <c r="F55" s="63"/>
    </row>
    <row r="56" spans="2:6" ht="12.75">
      <c r="B56" s="62"/>
      <c r="C56" s="63"/>
      <c r="D56" s="63"/>
      <c r="E56" s="63"/>
      <c r="F56" s="63"/>
    </row>
    <row r="57" spans="2:6" ht="12.75">
      <c r="B57" s="62"/>
      <c r="C57" s="63"/>
      <c r="D57" s="63"/>
      <c r="E57" s="63"/>
      <c r="F57" s="63"/>
    </row>
    <row r="58" spans="2:6" ht="12.75">
      <c r="B58" s="62"/>
      <c r="C58" s="63"/>
      <c r="D58" s="63"/>
      <c r="E58" s="63"/>
      <c r="F58" s="63"/>
    </row>
    <row r="59" spans="2:6" ht="12.75">
      <c r="B59" s="62"/>
      <c r="C59" s="63"/>
      <c r="D59" s="63"/>
      <c r="E59" s="63"/>
      <c r="F59" s="63"/>
    </row>
    <row r="60" spans="2:6" ht="12.75">
      <c r="B60" s="113" t="s">
        <v>51</v>
      </c>
      <c r="C60" s="114"/>
      <c r="D60" s="114"/>
      <c r="E60" s="114"/>
      <c r="F60" s="114"/>
    </row>
    <row r="61" spans="2:6" ht="12.75">
      <c r="B61" s="114"/>
      <c r="C61" s="114"/>
      <c r="D61" s="114"/>
      <c r="E61" s="114"/>
      <c r="F61" s="114"/>
    </row>
    <row r="62" ht="12.75">
      <c r="E62" s="2"/>
    </row>
    <row r="63" spans="2:8" ht="12.75">
      <c r="B63" s="5"/>
      <c r="C63" s="5"/>
      <c r="D63" s="5"/>
      <c r="E63" s="51"/>
      <c r="F63" s="5"/>
      <c r="G63" s="5"/>
      <c r="H63" s="51"/>
    </row>
    <row r="64" spans="2:8" ht="12.75">
      <c r="B64" s="5"/>
      <c r="C64" s="5"/>
      <c r="D64" s="5"/>
      <c r="E64" s="51"/>
      <c r="F64" s="5"/>
      <c r="G64" s="5"/>
      <c r="H64" s="51"/>
    </row>
    <row r="65" spans="2:6" ht="12.75">
      <c r="B65" s="5" t="s">
        <v>52</v>
      </c>
      <c r="C65" s="35"/>
      <c r="D65" s="57"/>
      <c r="F65" s="57"/>
    </row>
    <row r="66" spans="3:6" ht="12.75">
      <c r="C66" s="35"/>
      <c r="D66" s="57"/>
      <c r="F66" s="57"/>
    </row>
    <row r="67" spans="2:6" ht="12.75">
      <c r="B67" t="s">
        <v>53</v>
      </c>
      <c r="C67" s="35"/>
      <c r="D67" s="57"/>
      <c r="F67" s="57"/>
    </row>
    <row r="68" spans="3:6" ht="4.5" customHeight="1">
      <c r="C68" s="35"/>
      <c r="D68" s="57"/>
      <c r="F68" s="57"/>
    </row>
    <row r="69" spans="2:6" ht="12.75">
      <c r="B69" t="s">
        <v>54</v>
      </c>
      <c r="D69" s="57">
        <v>174083</v>
      </c>
      <c r="F69" s="57">
        <v>174083</v>
      </c>
    </row>
    <row r="70" spans="4:6" ht="4.5" customHeight="1">
      <c r="D70" s="57"/>
      <c r="F70" s="57"/>
    </row>
    <row r="71" spans="2:6" ht="12.75">
      <c r="B71" s="3" t="s">
        <v>55</v>
      </c>
      <c r="D71" s="57">
        <f>'[1]equitystat'!C29+'[1]equitystat'!E29</f>
        <v>61764</v>
      </c>
      <c r="F71" s="57">
        <f>'[1]equitystat'!C17+'[1]equitystat'!E17</f>
        <v>61722</v>
      </c>
    </row>
    <row r="72" spans="2:6" ht="4.5" customHeight="1">
      <c r="B72" s="3"/>
      <c r="D72" s="57"/>
      <c r="F72" s="57"/>
    </row>
    <row r="73" spans="2:6" ht="12.75">
      <c r="B73" s="3" t="s">
        <v>56</v>
      </c>
      <c r="C73" s="59"/>
      <c r="D73" s="57">
        <f>'[1]equitystat'!G29</f>
        <v>-780263</v>
      </c>
      <c r="F73" s="57">
        <f>'[1]equitystat'!G17</f>
        <v>-779946</v>
      </c>
    </row>
    <row r="74" spans="3:6" ht="12.75">
      <c r="C74" s="35"/>
      <c r="D74" s="60">
        <f>SUM(D69:D73)</f>
        <v>-544416</v>
      </c>
      <c r="F74" s="60">
        <f>SUM(F69:F73)</f>
        <v>-544141</v>
      </c>
    </row>
    <row r="75" spans="3:6" ht="4.5" customHeight="1">
      <c r="C75" s="35"/>
      <c r="D75" s="57"/>
      <c r="F75" s="57"/>
    </row>
    <row r="76" spans="2:6" ht="12.75">
      <c r="B76" t="s">
        <v>26</v>
      </c>
      <c r="C76" s="35"/>
      <c r="D76" s="57">
        <f>'[1]equitystat'!I29</f>
        <v>6364</v>
      </c>
      <c r="F76" s="57">
        <f>'[1]equitystat'!I17</f>
        <v>6074</v>
      </c>
    </row>
    <row r="77" spans="3:6" ht="4.5" customHeight="1">
      <c r="C77" s="35"/>
      <c r="D77" s="57"/>
      <c r="F77" s="57"/>
    </row>
    <row r="78" spans="2:6" ht="12.75">
      <c r="B78" t="s">
        <v>57</v>
      </c>
      <c r="C78" s="35"/>
      <c r="D78" s="58">
        <f>SUM(D74:D76)</f>
        <v>-538052</v>
      </c>
      <c r="F78" s="58">
        <f>SUM(F74:F76)</f>
        <v>-538067</v>
      </c>
    </row>
    <row r="79" spans="3:6" ht="12.75">
      <c r="C79" s="35"/>
      <c r="D79" s="56"/>
      <c r="F79" s="57"/>
    </row>
    <row r="80" spans="2:6" ht="12.75">
      <c r="B80" s="5" t="s">
        <v>58</v>
      </c>
      <c r="C80" s="35"/>
      <c r="D80" s="56"/>
      <c r="F80" s="57"/>
    </row>
    <row r="81" spans="3:6" ht="4.5" customHeight="1">
      <c r="C81" s="35"/>
      <c r="D81" s="56"/>
      <c r="F81" s="57"/>
    </row>
    <row r="82" spans="2:6" ht="12.75">
      <c r="B82" t="s">
        <v>59</v>
      </c>
      <c r="C82" s="35"/>
      <c r="D82" s="56">
        <v>175</v>
      </c>
      <c r="F82" s="56">
        <v>201</v>
      </c>
    </row>
    <row r="83" spans="3:6" ht="4.5" customHeight="1">
      <c r="C83" s="35"/>
      <c r="D83" s="56"/>
      <c r="F83" s="56"/>
    </row>
    <row r="84" spans="2:6" ht="12.75">
      <c r="B84" t="s">
        <v>60</v>
      </c>
      <c r="C84" s="35"/>
      <c r="D84" s="56">
        <v>804</v>
      </c>
      <c r="F84" s="56">
        <v>823</v>
      </c>
    </row>
    <row r="85" spans="3:6" ht="4.5" customHeight="1">
      <c r="C85" s="35"/>
      <c r="D85" s="56"/>
      <c r="F85" s="56"/>
    </row>
    <row r="86" spans="3:6" ht="4.5" customHeight="1">
      <c r="C86" s="35"/>
      <c r="D86" s="56"/>
      <c r="F86" s="57"/>
    </row>
    <row r="87" spans="2:6" ht="12.75">
      <c r="B87" s="5" t="s">
        <v>61</v>
      </c>
      <c r="C87" s="35"/>
      <c r="D87" s="58">
        <f>SUM(D82:D85)</f>
        <v>979</v>
      </c>
      <c r="F87" s="58">
        <f>SUM(F82:F85)</f>
        <v>1024</v>
      </c>
    </row>
    <row r="88" spans="3:6" ht="12.75">
      <c r="C88" s="35"/>
      <c r="D88" s="56"/>
      <c r="F88" s="57"/>
    </row>
    <row r="89" spans="2:6" ht="12.75">
      <c r="B89" s="5" t="s">
        <v>62</v>
      </c>
      <c r="D89" s="57"/>
      <c r="F89" s="57"/>
    </row>
    <row r="90" spans="2:6" ht="18.75" customHeight="1">
      <c r="B90" s="3" t="s">
        <v>63</v>
      </c>
      <c r="D90" s="64">
        <v>118222</v>
      </c>
      <c r="F90" s="64">
        <v>145546</v>
      </c>
    </row>
    <row r="91" spans="2:6" ht="12.75">
      <c r="B91" s="3" t="s">
        <v>59</v>
      </c>
      <c r="D91" s="56">
        <v>590107</v>
      </c>
      <c r="F91" s="56">
        <v>589779</v>
      </c>
    </row>
    <row r="92" spans="2:6" ht="12.75">
      <c r="B92" s="3" t="s">
        <v>22</v>
      </c>
      <c r="D92" s="56">
        <v>4372</v>
      </c>
      <c r="F92" s="56">
        <v>4030</v>
      </c>
    </row>
    <row r="93" spans="3:6" ht="6" customHeight="1">
      <c r="C93" s="59"/>
      <c r="D93" s="64"/>
      <c r="F93" s="27"/>
    </row>
    <row r="94" spans="2:6" ht="12.75">
      <c r="B94" s="5" t="s">
        <v>64</v>
      </c>
      <c r="C94" s="59"/>
      <c r="D94" s="58">
        <f>SUM(D90:D92)</f>
        <v>712701</v>
      </c>
      <c r="F94" s="58">
        <f>SUM(F90:F93)</f>
        <v>739355</v>
      </c>
    </row>
    <row r="95" spans="3:4" ht="12.75">
      <c r="C95" s="35"/>
      <c r="D95" s="57"/>
    </row>
    <row r="96" spans="2:6" ht="12.75">
      <c r="B96" s="3" t="s">
        <v>65</v>
      </c>
      <c r="D96" s="57">
        <f>D87+D94</f>
        <v>713680</v>
      </c>
      <c r="F96" s="57">
        <f>F87+F94</f>
        <v>740379</v>
      </c>
    </row>
    <row r="97" ht="9" customHeight="1">
      <c r="D97" s="57"/>
    </row>
    <row r="98" spans="4:6" ht="21.75" customHeight="1" thickBot="1">
      <c r="D98" s="65">
        <f>D78+D96</f>
        <v>175628</v>
      </c>
      <c r="F98" s="65">
        <f>F78+F96</f>
        <v>202312</v>
      </c>
    </row>
    <row r="99" ht="13.5" thickTop="1">
      <c r="D99" s="57"/>
    </row>
    <row r="100" spans="2:4" ht="12.75">
      <c r="B100" s="5"/>
      <c r="D100" s="57"/>
    </row>
    <row r="101" ht="12.75">
      <c r="B101" t="s">
        <v>66</v>
      </c>
    </row>
    <row r="102" spans="2:7" ht="12.75">
      <c r="B102" t="s">
        <v>67</v>
      </c>
      <c r="D102" s="50">
        <f>D74/174083</f>
        <v>-3.1273358110786234</v>
      </c>
      <c r="E102" s="66"/>
      <c r="F102" s="50">
        <f>F74/174083</f>
        <v>-3.1257561048465385</v>
      </c>
      <c r="G102" s="67"/>
    </row>
    <row r="104" ht="12.75" hidden="1">
      <c r="A104" s="5" t="s">
        <v>68</v>
      </c>
    </row>
    <row r="105" spans="1:4" ht="12.75" hidden="1">
      <c r="A105" s="5" t="s">
        <v>69</v>
      </c>
      <c r="D105" s="35"/>
    </row>
    <row r="106" spans="1:7" ht="12.75">
      <c r="A106" s="68"/>
      <c r="B106" s="3"/>
      <c r="C106" s="3"/>
      <c r="D106" s="69"/>
      <c r="E106" s="3"/>
      <c r="F106" s="3"/>
      <c r="G106" s="70"/>
    </row>
    <row r="107" spans="1:7" ht="12.75">
      <c r="A107" s="68"/>
      <c r="B107" s="3"/>
      <c r="C107" s="3"/>
      <c r="D107" s="69"/>
      <c r="E107" s="3"/>
      <c r="F107" s="3"/>
      <c r="G107" s="70"/>
    </row>
    <row r="108" spans="1:7" ht="12.75">
      <c r="A108" s="68"/>
      <c r="B108" s="3"/>
      <c r="C108" s="3"/>
      <c r="D108" s="69"/>
      <c r="E108" s="3"/>
      <c r="F108" s="3"/>
      <c r="G108" s="70"/>
    </row>
    <row r="109" ht="12.75">
      <c r="A109" s="5"/>
    </row>
    <row r="110" spans="2:8" ht="12.75">
      <c r="B110" s="113" t="s">
        <v>51</v>
      </c>
      <c r="C110" s="114"/>
      <c r="D110" s="114"/>
      <c r="E110" s="114"/>
      <c r="F110" s="114"/>
      <c r="H110" s="2"/>
    </row>
    <row r="111" spans="2:8" ht="12.75">
      <c r="B111" s="114"/>
      <c r="C111" s="114"/>
      <c r="D111" s="114"/>
      <c r="E111" s="114"/>
      <c r="F111" s="114"/>
      <c r="H111" s="2"/>
    </row>
    <row r="112" spans="5:8" ht="12.75">
      <c r="E112" s="2"/>
      <c r="H112" s="2"/>
    </row>
    <row r="113" spans="2:9" ht="12.75">
      <c r="B113" s="5"/>
      <c r="C113" s="5"/>
      <c r="D113" s="5"/>
      <c r="E113" s="51"/>
      <c r="F113" s="5"/>
      <c r="G113" s="63"/>
      <c r="H113" s="63"/>
      <c r="I113" s="63"/>
    </row>
    <row r="114" spans="2:6" ht="12.75">
      <c r="B114" s="5"/>
      <c r="C114" s="5"/>
      <c r="D114" s="5"/>
      <c r="E114" s="51"/>
      <c r="F114" s="5"/>
    </row>
    <row r="115" spans="2:6" ht="12.75">
      <c r="B115" s="5"/>
      <c r="C115" s="5"/>
      <c r="D115" s="5"/>
      <c r="E115" s="51"/>
      <c r="F115" s="5"/>
    </row>
  </sheetData>
  <mergeCells count="6">
    <mergeCell ref="B110:F111"/>
    <mergeCell ref="A1:F1"/>
    <mergeCell ref="A4:F4"/>
    <mergeCell ref="A5:F5"/>
    <mergeCell ref="A2:F2"/>
    <mergeCell ref="B60:F6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scale="90" r:id="rId1"/>
  <headerFooter alignWithMargins="0">
    <oddFooter xml:space="preserve">&amp;C      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3"/>
  <sheetViews>
    <sheetView zoomScale="70" zoomScaleNormal="70" workbookViewId="0" topLeftCell="A1">
      <pane xSplit="1" ySplit="13" topLeftCell="C4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K51" sqref="K51"/>
    </sheetView>
  </sheetViews>
  <sheetFormatPr defaultColWidth="9.140625" defaultRowHeight="12.75"/>
  <cols>
    <col min="1" max="1" width="44.57421875" style="0" bestFit="1" customWidth="1"/>
    <col min="2" max="2" width="11.7109375" style="0" customWidth="1"/>
    <col min="3" max="4" width="12.140625" style="0" customWidth="1"/>
    <col min="5" max="5" width="12.28125" style="0" customWidth="1"/>
    <col min="6" max="6" width="12.28125" style="0" hidden="1" customWidth="1"/>
    <col min="7" max="7" width="15.28125" style="0" customWidth="1"/>
    <col min="8" max="8" width="13.57421875" style="0" customWidth="1"/>
    <col min="9" max="9" width="16.00390625" style="0" customWidth="1"/>
    <col min="10" max="10" width="10.8515625" style="0" bestFit="1" customWidth="1"/>
  </cols>
  <sheetData>
    <row r="1" spans="2:8" ht="12.75"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125" t="s">
        <v>31</v>
      </c>
      <c r="B3" s="125"/>
      <c r="C3" s="125"/>
      <c r="D3" s="125"/>
      <c r="E3" s="125"/>
      <c r="F3" s="125"/>
      <c r="G3" s="125"/>
      <c r="H3" s="125"/>
    </row>
    <row r="4" spans="1:8" ht="12.75">
      <c r="A4" s="54"/>
      <c r="B4" s="3" t="s">
        <v>70</v>
      </c>
      <c r="C4" s="54"/>
      <c r="D4" s="54"/>
      <c r="E4" s="54"/>
      <c r="F4" s="54"/>
      <c r="G4" s="54"/>
      <c r="H4" s="54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12.75">
      <c r="A6" s="54" t="s">
        <v>71</v>
      </c>
      <c r="B6" s="5"/>
      <c r="C6" s="5"/>
      <c r="D6" s="5"/>
      <c r="E6" s="5"/>
      <c r="F6" s="5"/>
      <c r="G6" s="5"/>
      <c r="H6" s="5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71" t="s">
        <v>72</v>
      </c>
      <c r="C8" s="3"/>
      <c r="D8" s="3"/>
      <c r="E8" s="3"/>
      <c r="F8" s="3"/>
      <c r="G8" s="3"/>
      <c r="H8" s="3"/>
    </row>
    <row r="9" spans="1:8" ht="12.75">
      <c r="A9" s="3"/>
      <c r="B9" s="71" t="s">
        <v>73</v>
      </c>
      <c r="C9" s="72"/>
      <c r="D9" s="72"/>
      <c r="E9" s="72"/>
      <c r="F9" s="73"/>
      <c r="G9" s="74"/>
      <c r="H9" s="3"/>
    </row>
    <row r="10" spans="1:10" ht="12.75">
      <c r="A10" s="3"/>
      <c r="B10" s="74"/>
      <c r="C10" s="74"/>
      <c r="D10" s="74"/>
      <c r="E10" s="74" t="s">
        <v>74</v>
      </c>
      <c r="F10" s="74"/>
      <c r="G10" s="74"/>
      <c r="H10" s="74"/>
      <c r="I10" s="73"/>
      <c r="J10" s="73"/>
    </row>
    <row r="11" spans="1:10" ht="12.75">
      <c r="A11" s="3"/>
      <c r="B11" s="74" t="s">
        <v>75</v>
      </c>
      <c r="C11" s="74" t="s">
        <v>75</v>
      </c>
      <c r="D11" s="74" t="s">
        <v>76</v>
      </c>
      <c r="E11" s="74" t="s">
        <v>77</v>
      </c>
      <c r="F11" s="74" t="s">
        <v>76</v>
      </c>
      <c r="G11" s="75" t="s">
        <v>78</v>
      </c>
      <c r="H11" s="73"/>
      <c r="I11" s="74" t="s">
        <v>79</v>
      </c>
      <c r="J11" s="74" t="s">
        <v>80</v>
      </c>
    </row>
    <row r="12" spans="1:10" ht="12.75">
      <c r="A12" s="3"/>
      <c r="B12" s="74" t="s">
        <v>81</v>
      </c>
      <c r="C12" s="74" t="s">
        <v>82</v>
      </c>
      <c r="D12" s="74" t="s">
        <v>83</v>
      </c>
      <c r="E12" s="74" t="s">
        <v>83</v>
      </c>
      <c r="F12" s="74" t="s">
        <v>84</v>
      </c>
      <c r="G12" s="74" t="s">
        <v>85</v>
      </c>
      <c r="H12" s="74" t="s">
        <v>80</v>
      </c>
      <c r="I12" s="74" t="s">
        <v>86</v>
      </c>
      <c r="J12" s="74" t="s">
        <v>87</v>
      </c>
    </row>
    <row r="13" spans="1:10" ht="12.75">
      <c r="A13" s="76"/>
      <c r="B13" s="77" t="s">
        <v>17</v>
      </c>
      <c r="C13" s="77" t="s">
        <v>17</v>
      </c>
      <c r="D13" s="77" t="s">
        <v>17</v>
      </c>
      <c r="E13" s="77" t="s">
        <v>17</v>
      </c>
      <c r="F13" s="77" t="s">
        <v>17</v>
      </c>
      <c r="G13" s="77" t="s">
        <v>17</v>
      </c>
      <c r="H13" s="77" t="s">
        <v>17</v>
      </c>
      <c r="I13" s="53" t="s">
        <v>17</v>
      </c>
      <c r="J13" s="53" t="s">
        <v>17</v>
      </c>
    </row>
    <row r="14" spans="1:10" ht="12.75">
      <c r="A14" s="3" t="s">
        <v>88</v>
      </c>
      <c r="B14" s="77"/>
      <c r="C14" s="77"/>
      <c r="D14" s="77"/>
      <c r="E14" s="77"/>
      <c r="F14" s="77"/>
      <c r="G14" s="77"/>
      <c r="H14" s="77"/>
      <c r="I14" s="53"/>
      <c r="J14" s="53"/>
    </row>
    <row r="15" spans="1:10" ht="12.75">
      <c r="A15" s="78" t="s">
        <v>89</v>
      </c>
      <c r="B15" s="77"/>
      <c r="C15" s="77"/>
      <c r="D15" s="77"/>
      <c r="E15" s="77"/>
      <c r="F15" s="77"/>
      <c r="G15" s="77"/>
      <c r="H15" s="77"/>
      <c r="I15" s="53"/>
      <c r="J15" s="53"/>
    </row>
    <row r="16" spans="1:10" ht="12.75">
      <c r="A16" s="78"/>
      <c r="B16" s="77"/>
      <c r="C16" s="77"/>
      <c r="D16" s="77"/>
      <c r="E16" s="77"/>
      <c r="F16" s="77"/>
      <c r="G16" s="77"/>
      <c r="H16" s="77"/>
      <c r="I16" s="53"/>
      <c r="J16" s="53"/>
    </row>
    <row r="17" spans="1:10" ht="12.75">
      <c r="A17" s="5" t="s">
        <v>90</v>
      </c>
      <c r="B17" s="79">
        <v>174083</v>
      </c>
      <c r="C17" s="79">
        <v>70243</v>
      </c>
      <c r="D17" s="80">
        <v>0</v>
      </c>
      <c r="E17" s="31">
        <v>-8521</v>
      </c>
      <c r="F17" s="79"/>
      <c r="G17" s="31">
        <v>-779946</v>
      </c>
      <c r="H17" s="31">
        <f>SUM(A17:G17)</f>
        <v>-544141</v>
      </c>
      <c r="I17" s="31">
        <v>6074</v>
      </c>
      <c r="J17" s="31">
        <f>SUM(H17:I17)</f>
        <v>-538067</v>
      </c>
    </row>
    <row r="18" spans="1:10" ht="12.75">
      <c r="A18" s="76"/>
      <c r="B18" s="77"/>
      <c r="C18" s="77"/>
      <c r="D18" s="77"/>
      <c r="E18" s="77"/>
      <c r="F18" s="77"/>
      <c r="G18" s="77"/>
      <c r="H18" s="77"/>
      <c r="I18" s="53"/>
      <c r="J18" s="53"/>
    </row>
    <row r="19" spans="1:10" ht="12.75">
      <c r="A19" s="5"/>
      <c r="B19" s="81"/>
      <c r="C19" s="81"/>
      <c r="D19" s="81"/>
      <c r="E19" s="82"/>
      <c r="F19" s="82"/>
      <c r="G19" s="81"/>
      <c r="H19" s="83"/>
      <c r="I19" s="83"/>
      <c r="J19" s="83"/>
    </row>
    <row r="20" spans="1:10" ht="12.75">
      <c r="A20" s="3" t="s">
        <v>91</v>
      </c>
      <c r="B20" s="80">
        <v>0</v>
      </c>
      <c r="C20" s="80">
        <v>0</v>
      </c>
      <c r="D20" s="80">
        <v>0</v>
      </c>
      <c r="E20" s="31">
        <v>42</v>
      </c>
      <c r="F20" s="80">
        <v>0</v>
      </c>
      <c r="G20" s="80">
        <v>0</v>
      </c>
      <c r="H20" s="84">
        <f>SUM(E20:G20)</f>
        <v>42</v>
      </c>
      <c r="I20" s="84">
        <v>29</v>
      </c>
      <c r="J20" s="84">
        <f>SUM(H20:I20)</f>
        <v>71</v>
      </c>
    </row>
    <row r="21" spans="1:10" ht="12.75">
      <c r="A21" s="3"/>
      <c r="B21" s="85"/>
      <c r="C21" s="85"/>
      <c r="D21" s="85"/>
      <c r="E21" s="80"/>
      <c r="F21" s="31"/>
      <c r="G21" s="80"/>
      <c r="H21" s="84"/>
      <c r="I21" s="80"/>
      <c r="J21" s="84"/>
    </row>
    <row r="22" spans="1:10" ht="12.75">
      <c r="A22" s="3" t="s">
        <v>92</v>
      </c>
      <c r="B22" s="82">
        <f aca="true" t="shared" si="0" ref="B22:J22">SUM(B19:B20)</f>
        <v>0</v>
      </c>
      <c r="C22" s="82">
        <f t="shared" si="0"/>
        <v>0</v>
      </c>
      <c r="D22" s="82">
        <f t="shared" si="0"/>
        <v>0</v>
      </c>
      <c r="E22" s="82">
        <f t="shared" si="0"/>
        <v>42</v>
      </c>
      <c r="F22" s="82">
        <f t="shared" si="0"/>
        <v>0</v>
      </c>
      <c r="G22" s="82">
        <f t="shared" si="0"/>
        <v>0</v>
      </c>
      <c r="H22" s="82">
        <f t="shared" si="0"/>
        <v>42</v>
      </c>
      <c r="I22" s="82">
        <f t="shared" si="0"/>
        <v>29</v>
      </c>
      <c r="J22" s="82">
        <f t="shared" si="0"/>
        <v>71</v>
      </c>
    </row>
    <row r="23" spans="1:10" ht="12.75">
      <c r="A23" s="5"/>
      <c r="B23" s="85"/>
      <c r="C23" s="85"/>
      <c r="D23" s="85"/>
      <c r="E23" s="31"/>
      <c r="F23" s="31"/>
      <c r="G23" s="85"/>
      <c r="H23" s="31"/>
      <c r="I23" s="31"/>
      <c r="J23" s="31"/>
    </row>
    <row r="24" spans="1:10" ht="12.75">
      <c r="A24" s="3" t="s">
        <v>93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f>'[1]incomestatements'!E45</f>
        <v>-317</v>
      </c>
      <c r="H24" s="31">
        <f>SUM(E24:G24)</f>
        <v>-317</v>
      </c>
      <c r="I24" s="84">
        <f>'[1]incomestatements'!E47</f>
        <v>261</v>
      </c>
      <c r="J24" s="31">
        <f>SUM(H24:I24)</f>
        <v>-56</v>
      </c>
    </row>
    <row r="25" spans="1:10" ht="12.75">
      <c r="A25" s="5"/>
      <c r="B25" s="86"/>
      <c r="C25" s="85"/>
      <c r="D25" s="85"/>
      <c r="E25" s="31"/>
      <c r="F25" s="31"/>
      <c r="G25" s="85"/>
      <c r="H25" s="84"/>
      <c r="I25" s="84"/>
      <c r="J25" s="87"/>
    </row>
    <row r="26" spans="1:10" ht="12.75">
      <c r="A26" s="5" t="s">
        <v>94</v>
      </c>
      <c r="B26" s="82">
        <v>0</v>
      </c>
      <c r="C26" s="82">
        <v>0</v>
      </c>
      <c r="D26" s="82">
        <v>0</v>
      </c>
      <c r="E26" s="82">
        <f>+E24</f>
        <v>0</v>
      </c>
      <c r="F26" s="82">
        <f>F22+F24</f>
        <v>0</v>
      </c>
      <c r="G26" s="82">
        <f>+G24</f>
        <v>-317</v>
      </c>
      <c r="H26" s="82">
        <f>+H24</f>
        <v>-317</v>
      </c>
      <c r="I26" s="82">
        <f>+I24</f>
        <v>261</v>
      </c>
      <c r="J26" s="82">
        <f>+J24</f>
        <v>-56</v>
      </c>
    </row>
    <row r="27" ht="12.75">
      <c r="A27" s="5" t="s">
        <v>95</v>
      </c>
    </row>
    <row r="28" spans="1:10" ht="12.75">
      <c r="A28" s="5"/>
      <c r="B28" s="85"/>
      <c r="C28" s="85"/>
      <c r="D28" s="85"/>
      <c r="E28" s="31"/>
      <c r="F28" s="31"/>
      <c r="G28" s="85"/>
      <c r="H28" s="84"/>
      <c r="I28" s="84"/>
      <c r="J28" s="84"/>
    </row>
    <row r="29" spans="1:10" ht="13.5" thickBot="1">
      <c r="A29" s="5" t="s">
        <v>96</v>
      </c>
      <c r="B29" s="88">
        <f>B17+B26</f>
        <v>174083</v>
      </c>
      <c r="C29" s="88">
        <f>C17+C26</f>
        <v>70243</v>
      </c>
      <c r="D29" s="88">
        <f>D17+D26</f>
        <v>0</v>
      </c>
      <c r="E29" s="88">
        <f>E17+E22+E26</f>
        <v>-8479</v>
      </c>
      <c r="F29" s="88">
        <f>F17+F26</f>
        <v>0</v>
      </c>
      <c r="G29" s="88">
        <f>G17+G22+G26</f>
        <v>-780263</v>
      </c>
      <c r="H29" s="88">
        <f>H17+H22+H26</f>
        <v>-544416</v>
      </c>
      <c r="I29" s="88">
        <f>I17+I22+I26</f>
        <v>6364</v>
      </c>
      <c r="J29" s="88">
        <f>J17+J22+J26</f>
        <v>-538052</v>
      </c>
    </row>
    <row r="30" spans="1:10" ht="13.5" thickTop="1">
      <c r="A30" s="76"/>
      <c r="B30" s="77"/>
      <c r="C30" s="77"/>
      <c r="D30" s="77"/>
      <c r="E30" s="77"/>
      <c r="F30" s="77"/>
      <c r="G30" s="77"/>
      <c r="H30" s="77"/>
      <c r="I30" s="53"/>
      <c r="J30" s="53"/>
    </row>
    <row r="31" spans="1:10" ht="12.75">
      <c r="A31" s="3" t="s">
        <v>88</v>
      </c>
      <c r="B31" s="77"/>
      <c r="C31" s="77"/>
      <c r="D31" s="77"/>
      <c r="E31" s="77"/>
      <c r="F31" s="77"/>
      <c r="G31" s="77"/>
      <c r="H31" s="77"/>
      <c r="I31" s="53"/>
      <c r="J31" s="53"/>
    </row>
    <row r="32" spans="1:10" ht="12.75">
      <c r="A32" s="78" t="s">
        <v>97</v>
      </c>
      <c r="B32" s="77"/>
      <c r="C32" s="77"/>
      <c r="D32" s="77"/>
      <c r="E32" s="77"/>
      <c r="F32" s="77"/>
      <c r="G32" s="77"/>
      <c r="H32" s="77"/>
      <c r="I32" s="53"/>
      <c r="J32" s="53"/>
    </row>
    <row r="33" spans="1:10" ht="12.75">
      <c r="A33" s="76"/>
      <c r="B33" s="77"/>
      <c r="C33" s="77"/>
      <c r="D33" s="77"/>
      <c r="E33" s="77"/>
      <c r="F33" s="77"/>
      <c r="G33" s="77"/>
      <c r="H33" s="77"/>
      <c r="I33" s="53"/>
      <c r="J33" s="53"/>
    </row>
    <row r="34" spans="1:10" ht="12.75">
      <c r="A34" s="76"/>
      <c r="B34" s="77"/>
      <c r="C34" s="77"/>
      <c r="D34" s="77"/>
      <c r="E34" s="77"/>
      <c r="F34" s="77"/>
      <c r="G34" s="77"/>
      <c r="H34" s="77"/>
      <c r="I34" s="53"/>
      <c r="J34" s="53"/>
    </row>
    <row r="35" spans="1:10" ht="12.75">
      <c r="A35" s="5" t="s">
        <v>98</v>
      </c>
      <c r="B35" s="89">
        <v>174083</v>
      </c>
      <c r="C35" s="89">
        <v>70243</v>
      </c>
      <c r="D35" s="89">
        <v>10841</v>
      </c>
      <c r="E35" s="89">
        <v>-8442</v>
      </c>
      <c r="F35" s="89">
        <v>0</v>
      </c>
      <c r="G35" s="89">
        <v>-669949</v>
      </c>
      <c r="H35" s="89">
        <v>-423224</v>
      </c>
      <c r="I35" s="89">
        <v>5316</v>
      </c>
      <c r="J35" s="89">
        <v>-417908</v>
      </c>
    </row>
    <row r="36" spans="1:9" ht="12.75">
      <c r="A36" s="3"/>
      <c r="H36" s="89"/>
      <c r="I36" s="80"/>
    </row>
    <row r="37" spans="1:10" ht="12.75">
      <c r="A37" t="s">
        <v>99</v>
      </c>
      <c r="B37" s="89" t="s">
        <v>100</v>
      </c>
      <c r="C37" s="89" t="s">
        <v>100</v>
      </c>
      <c r="D37" s="89">
        <f>-7551-3289-1</f>
        <v>-10841</v>
      </c>
      <c r="E37" s="89">
        <v>0</v>
      </c>
      <c r="F37" s="89">
        <v>0</v>
      </c>
      <c r="G37" s="89">
        <f>-16000-3069+1141-1141+3289+1</f>
        <v>-15779</v>
      </c>
      <c r="H37" s="90">
        <f>SUM(B37:G37)</f>
        <v>-26620</v>
      </c>
      <c r="I37" s="80">
        <v>0</v>
      </c>
      <c r="J37" s="35">
        <f>SUM(H37:I37)</f>
        <v>-26620</v>
      </c>
    </row>
    <row r="38" spans="1:9" ht="12.75">
      <c r="A38" s="3"/>
      <c r="B38" s="89"/>
      <c r="C38" s="89"/>
      <c r="D38" s="89"/>
      <c r="E38" s="89"/>
      <c r="F38" s="89"/>
      <c r="G38" s="89" t="s">
        <v>101</v>
      </c>
      <c r="H38" s="89"/>
      <c r="I38" s="80"/>
    </row>
    <row r="39" spans="1:10" ht="12.75">
      <c r="A39" s="5" t="s">
        <v>98</v>
      </c>
      <c r="B39" s="91">
        <f aca="true" t="shared" si="1" ref="B39:J39">SUM(B35:B37)</f>
        <v>174083</v>
      </c>
      <c r="C39" s="91">
        <f t="shared" si="1"/>
        <v>70243</v>
      </c>
      <c r="D39" s="91">
        <f t="shared" si="1"/>
        <v>0</v>
      </c>
      <c r="E39" s="91">
        <f t="shared" si="1"/>
        <v>-8442</v>
      </c>
      <c r="F39" s="91">
        <f t="shared" si="1"/>
        <v>0</v>
      </c>
      <c r="G39" s="91">
        <f t="shared" si="1"/>
        <v>-685728</v>
      </c>
      <c r="H39" s="91">
        <f t="shared" si="1"/>
        <v>-449844</v>
      </c>
      <c r="I39" s="91">
        <f t="shared" si="1"/>
        <v>5316</v>
      </c>
      <c r="J39" s="91">
        <f t="shared" si="1"/>
        <v>-444528</v>
      </c>
    </row>
    <row r="40" spans="1:12" ht="12.75">
      <c r="A40" s="5"/>
      <c r="B40" s="85"/>
      <c r="C40" s="85"/>
      <c r="D40" s="85"/>
      <c r="E40" s="31"/>
      <c r="F40" s="31"/>
      <c r="G40" s="85"/>
      <c r="H40" s="31"/>
      <c r="I40" s="85"/>
      <c r="J40" s="84"/>
      <c r="K40" s="84"/>
      <c r="L40" s="84"/>
    </row>
    <row r="41" spans="1:10" ht="12.75">
      <c r="A41" s="5"/>
      <c r="B41" s="81"/>
      <c r="C41" s="81"/>
      <c r="D41" s="81"/>
      <c r="E41" s="82"/>
      <c r="F41" s="82"/>
      <c r="G41" s="81"/>
      <c r="H41" s="83"/>
      <c r="I41" s="83"/>
      <c r="J41" s="83"/>
    </row>
    <row r="42" spans="1:10" ht="12.75">
      <c r="A42" s="3" t="s">
        <v>91</v>
      </c>
      <c r="B42" s="80">
        <v>0</v>
      </c>
      <c r="C42" s="80">
        <v>0</v>
      </c>
      <c r="D42" s="80">
        <v>0</v>
      </c>
      <c r="E42" s="31">
        <v>-97</v>
      </c>
      <c r="F42" s="80">
        <v>0</v>
      </c>
      <c r="G42" s="80">
        <v>0</v>
      </c>
      <c r="H42" s="31">
        <f>SUM(E42:G42)</f>
        <v>-97</v>
      </c>
      <c r="I42" s="31">
        <v>-65</v>
      </c>
      <c r="J42" s="31">
        <f>SUM(H42:I42)</f>
        <v>-162</v>
      </c>
    </row>
    <row r="43" spans="1:10" ht="12.75" hidden="1">
      <c r="A43" s="3"/>
      <c r="B43" s="85"/>
      <c r="C43" s="85"/>
      <c r="D43" s="85"/>
      <c r="E43" s="31"/>
      <c r="F43" s="31"/>
      <c r="G43" s="85"/>
      <c r="H43" s="84"/>
      <c r="I43" s="84"/>
      <c r="J43" s="84"/>
    </row>
    <row r="44" spans="1:10" ht="12.75" hidden="1">
      <c r="A44" s="3" t="s">
        <v>102</v>
      </c>
      <c r="B44" s="85"/>
      <c r="C44" s="85"/>
      <c r="D44" s="85"/>
      <c r="E44" s="80">
        <v>0</v>
      </c>
      <c r="F44" s="31">
        <f>-7551+7551</f>
        <v>0</v>
      </c>
      <c r="G44" s="89">
        <v>0</v>
      </c>
      <c r="H44" s="84">
        <f>SUM(E44:G44)</f>
        <v>0</v>
      </c>
      <c r="I44" s="89">
        <v>0</v>
      </c>
      <c r="J44" s="84">
        <f>SUM(H44:I44)</f>
        <v>0</v>
      </c>
    </row>
    <row r="45" spans="1:10" ht="12.75">
      <c r="A45" s="3"/>
      <c r="B45" s="85"/>
      <c r="C45" s="85"/>
      <c r="D45" s="85"/>
      <c r="E45" s="80"/>
      <c r="F45" s="31"/>
      <c r="G45" s="80"/>
      <c r="H45" s="84"/>
      <c r="I45" s="80"/>
      <c r="J45" s="84"/>
    </row>
    <row r="46" spans="1:10" ht="12.75">
      <c r="A46" s="3" t="s">
        <v>92</v>
      </c>
      <c r="B46" s="82">
        <f aca="true" t="shared" si="2" ref="B46:J46">SUM(B41:B44)</f>
        <v>0</v>
      </c>
      <c r="C46" s="82">
        <f t="shared" si="2"/>
        <v>0</v>
      </c>
      <c r="D46" s="82">
        <f t="shared" si="2"/>
        <v>0</v>
      </c>
      <c r="E46" s="82">
        <f t="shared" si="2"/>
        <v>-97</v>
      </c>
      <c r="F46" s="82">
        <f t="shared" si="2"/>
        <v>0</v>
      </c>
      <c r="G46" s="82">
        <f t="shared" si="2"/>
        <v>0</v>
      </c>
      <c r="H46" s="82">
        <f t="shared" si="2"/>
        <v>-97</v>
      </c>
      <c r="I46" s="82">
        <f t="shared" si="2"/>
        <v>-65</v>
      </c>
      <c r="J46" s="82">
        <f t="shared" si="2"/>
        <v>-162</v>
      </c>
    </row>
    <row r="47" spans="1:10" ht="12.75">
      <c r="A47" s="5"/>
      <c r="B47" s="85"/>
      <c r="C47" s="85"/>
      <c r="D47" s="85"/>
      <c r="E47" s="31"/>
      <c r="F47" s="31"/>
      <c r="G47" s="85"/>
      <c r="H47" s="31"/>
      <c r="I47" s="31"/>
      <c r="J47" s="31"/>
    </row>
    <row r="48" spans="1:10" ht="12.75">
      <c r="A48" s="3" t="s">
        <v>23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-13910</v>
      </c>
      <c r="H48" s="31">
        <f>SUM(E48:G48)</f>
        <v>-13910</v>
      </c>
      <c r="I48" s="84">
        <v>220</v>
      </c>
      <c r="J48" s="31">
        <f>SUM(H48:I48)</f>
        <v>-13690</v>
      </c>
    </row>
    <row r="49" spans="1:10" ht="12.75">
      <c r="A49" s="5"/>
      <c r="B49" s="86"/>
      <c r="C49" s="85"/>
      <c r="D49" s="85"/>
      <c r="E49" s="31"/>
      <c r="F49" s="31"/>
      <c r="G49" s="85"/>
      <c r="H49" s="84"/>
      <c r="I49" s="84"/>
      <c r="J49" s="87"/>
    </row>
    <row r="50" spans="1:10" ht="12.75">
      <c r="A50" s="5" t="s">
        <v>94</v>
      </c>
      <c r="B50" s="82">
        <v>0</v>
      </c>
      <c r="C50" s="82">
        <v>0</v>
      </c>
      <c r="D50" s="82">
        <v>0</v>
      </c>
      <c r="E50" s="82">
        <f>+E48</f>
        <v>0</v>
      </c>
      <c r="F50" s="82">
        <f>F46+F48</f>
        <v>0</v>
      </c>
      <c r="G50" s="82">
        <f>+G48</f>
        <v>-13910</v>
      </c>
      <c r="H50" s="82">
        <f>+H48</f>
        <v>-13910</v>
      </c>
      <c r="I50" s="82">
        <f>+I48</f>
        <v>220</v>
      </c>
      <c r="J50" s="82">
        <f>+J48</f>
        <v>-13690</v>
      </c>
    </row>
    <row r="51" ht="12.75">
      <c r="A51" s="5" t="s">
        <v>103</v>
      </c>
    </row>
    <row r="52" spans="1:10" ht="12.75">
      <c r="A52" s="5"/>
      <c r="B52" s="85"/>
      <c r="C52" s="85"/>
      <c r="D52" s="85"/>
      <c r="E52" s="31"/>
      <c r="F52" s="31"/>
      <c r="G52" s="85"/>
      <c r="H52" s="84"/>
      <c r="I52" s="84"/>
      <c r="J52" s="84"/>
    </row>
    <row r="53" spans="1:10" ht="13.5" thickBot="1">
      <c r="A53" s="5" t="s">
        <v>104</v>
      </c>
      <c r="B53" s="88">
        <f>B39+B50</f>
        <v>174083</v>
      </c>
      <c r="C53" s="88">
        <f>C39+C50</f>
        <v>70243</v>
      </c>
      <c r="D53" s="88">
        <f>D39+D50</f>
        <v>0</v>
      </c>
      <c r="E53" s="88">
        <f>E39+E46+E50</f>
        <v>-8539</v>
      </c>
      <c r="F53" s="88">
        <f>F39+F50</f>
        <v>0</v>
      </c>
      <c r="G53" s="88">
        <f>G39+G46+G50</f>
        <v>-699638</v>
      </c>
      <c r="H53" s="88">
        <f>H39+H46+H50</f>
        <v>-463851</v>
      </c>
      <c r="I53" s="88">
        <f>I39+I46+I50</f>
        <v>5471</v>
      </c>
      <c r="J53" s="88">
        <f>J39+J46+J50</f>
        <v>-458380</v>
      </c>
    </row>
    <row r="54" spans="1:9" ht="13.5" thickTop="1">
      <c r="A54" s="3"/>
      <c r="B54" s="89"/>
      <c r="C54" s="89"/>
      <c r="D54" s="89"/>
      <c r="E54" s="89"/>
      <c r="F54" s="89"/>
      <c r="G54" s="89"/>
      <c r="H54" s="89"/>
      <c r="I54" s="80"/>
    </row>
    <row r="55" spans="1:9" ht="12.75">
      <c r="A55" s="3"/>
      <c r="B55" s="89"/>
      <c r="C55" s="89"/>
      <c r="D55" s="89"/>
      <c r="E55" s="89"/>
      <c r="F55" s="89"/>
      <c r="G55" s="89"/>
      <c r="H55" s="89"/>
      <c r="I55" s="27"/>
    </row>
    <row r="56" spans="1:9" ht="12.75">
      <c r="A56" s="3"/>
      <c r="B56" s="89"/>
      <c r="C56" s="89"/>
      <c r="D56" s="89"/>
      <c r="E56" s="89"/>
      <c r="F56" s="89"/>
      <c r="G56" s="89"/>
      <c r="H56" s="89"/>
      <c r="I56" s="27"/>
    </row>
    <row r="57" spans="1:9" ht="12.75">
      <c r="A57" s="3"/>
      <c r="B57" s="3"/>
      <c r="C57" s="3"/>
      <c r="D57" s="3"/>
      <c r="E57" s="3"/>
      <c r="F57" s="3"/>
      <c r="G57" s="3"/>
      <c r="H57" s="3"/>
      <c r="I57" s="27"/>
    </row>
    <row r="58" spans="1:9" ht="12" customHeight="1">
      <c r="A58" s="3"/>
      <c r="B58" s="3"/>
      <c r="C58" s="3"/>
      <c r="D58" s="3"/>
      <c r="E58" s="3"/>
      <c r="F58" s="3"/>
      <c r="G58" s="3"/>
      <c r="H58" s="3"/>
      <c r="I58" s="27"/>
    </row>
    <row r="59" spans="1:9" ht="12.75">
      <c r="A59" s="5" t="s">
        <v>105</v>
      </c>
      <c r="B59" s="3"/>
      <c r="C59" s="3"/>
      <c r="D59" s="3"/>
      <c r="E59" s="3"/>
      <c r="F59" s="3"/>
      <c r="G59" s="3"/>
      <c r="H59" s="3"/>
      <c r="I59" s="27"/>
    </row>
    <row r="60" spans="1:9" ht="12.75">
      <c r="A60" s="5" t="s">
        <v>106</v>
      </c>
      <c r="B60" s="3"/>
      <c r="C60" s="3"/>
      <c r="D60" s="3"/>
      <c r="E60" s="3"/>
      <c r="F60" s="3"/>
      <c r="G60" s="3"/>
      <c r="H60" s="3"/>
      <c r="I60" s="27"/>
    </row>
    <row r="61" spans="1:9" ht="12.75">
      <c r="A61" s="3"/>
      <c r="B61" s="3"/>
      <c r="C61" s="3"/>
      <c r="D61" s="3"/>
      <c r="E61" s="3"/>
      <c r="F61" s="3"/>
      <c r="G61" s="3"/>
      <c r="H61" s="3"/>
      <c r="I61" s="27"/>
    </row>
    <row r="62" spans="1:9" ht="12.75">
      <c r="A62" s="5"/>
      <c r="D62" s="2"/>
      <c r="G62" s="2"/>
      <c r="I62" s="27"/>
    </row>
    <row r="63" spans="1:12" ht="14.25">
      <c r="A63" s="5"/>
      <c r="D63" s="2"/>
      <c r="G63" s="2"/>
      <c r="I63" s="92"/>
      <c r="J63" s="92"/>
      <c r="K63" s="92"/>
      <c r="L63" s="92"/>
    </row>
    <row r="64" spans="1:9" ht="12.75">
      <c r="A64" s="5"/>
      <c r="D64" s="2"/>
      <c r="G64" s="2"/>
      <c r="I64" s="27"/>
    </row>
    <row r="65" spans="1:9" ht="12.75">
      <c r="A65" s="3"/>
      <c r="B65" s="3"/>
      <c r="C65" s="3"/>
      <c r="D65" s="3"/>
      <c r="E65" s="3"/>
      <c r="F65" s="3"/>
      <c r="G65" s="3"/>
      <c r="H65" s="3"/>
      <c r="I65" s="27"/>
    </row>
    <row r="66" spans="1:10" ht="24.75" customHeight="1">
      <c r="A66" s="126" t="s">
        <v>101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9" ht="12.75">
      <c r="A67" s="3"/>
      <c r="B67" s="3"/>
      <c r="C67" s="3"/>
      <c r="D67" s="3"/>
      <c r="E67" s="3"/>
      <c r="F67" s="3"/>
      <c r="G67" s="3"/>
      <c r="H67" s="3"/>
      <c r="I67" s="27"/>
    </row>
    <row r="68" spans="1:9" ht="12.75">
      <c r="A68" s="3"/>
      <c r="B68" s="3"/>
      <c r="C68" s="3"/>
      <c r="D68" s="3"/>
      <c r="E68" s="3"/>
      <c r="F68" s="3"/>
      <c r="G68" s="3"/>
      <c r="H68" s="3"/>
      <c r="I68" s="27"/>
    </row>
    <row r="69" spans="1:9" ht="12.75">
      <c r="A69" s="3"/>
      <c r="B69" s="3"/>
      <c r="C69" s="3"/>
      <c r="D69" s="3"/>
      <c r="E69" s="3"/>
      <c r="F69" s="3"/>
      <c r="G69" s="3"/>
      <c r="H69" s="3"/>
      <c r="I69" s="27"/>
    </row>
    <row r="70" spans="1:9" ht="12.75">
      <c r="A70" s="3"/>
      <c r="B70" s="3"/>
      <c r="C70" s="3"/>
      <c r="D70" s="3"/>
      <c r="E70" s="3"/>
      <c r="F70" s="3"/>
      <c r="G70" s="3"/>
      <c r="H70" s="3"/>
      <c r="I70" s="27"/>
    </row>
    <row r="71" spans="1:9" ht="12.75">
      <c r="A71" s="3"/>
      <c r="B71" s="3"/>
      <c r="C71" s="3"/>
      <c r="D71" s="3"/>
      <c r="E71" s="3"/>
      <c r="F71" s="3"/>
      <c r="G71" s="3"/>
      <c r="H71" s="3"/>
      <c r="I71" s="27"/>
    </row>
    <row r="72" spans="1:9" ht="12.75">
      <c r="A72" s="3"/>
      <c r="B72" s="3"/>
      <c r="C72" s="3"/>
      <c r="D72" s="3"/>
      <c r="E72" s="3"/>
      <c r="F72" s="3"/>
      <c r="G72" s="3"/>
      <c r="H72" s="3"/>
      <c r="I72" s="27"/>
    </row>
    <row r="73" spans="1:9" ht="12.75">
      <c r="A73" s="3"/>
      <c r="B73" s="3"/>
      <c r="C73" s="3"/>
      <c r="D73" s="3"/>
      <c r="E73" s="3"/>
      <c r="F73" s="3"/>
      <c r="G73" s="3"/>
      <c r="H73" s="3"/>
      <c r="I73" s="27"/>
    </row>
    <row r="74" spans="1:9" ht="12.75">
      <c r="A74" s="3"/>
      <c r="B74" s="3"/>
      <c r="C74" s="3"/>
      <c r="D74" s="3"/>
      <c r="E74" s="3"/>
      <c r="F74" s="3"/>
      <c r="G74" s="3"/>
      <c r="H74" s="3"/>
      <c r="I74" s="27"/>
    </row>
    <row r="75" spans="1:9" ht="12.75">
      <c r="A75" s="3"/>
      <c r="B75" s="3"/>
      <c r="C75" s="3"/>
      <c r="D75" s="3"/>
      <c r="E75" s="3"/>
      <c r="F75" s="3"/>
      <c r="G75" s="3"/>
      <c r="H75" s="3"/>
      <c r="I75" s="27"/>
    </row>
    <row r="76" spans="1:9" ht="12.75">
      <c r="A76" s="3"/>
      <c r="B76" s="3"/>
      <c r="C76" s="3"/>
      <c r="D76" s="3"/>
      <c r="E76" s="3"/>
      <c r="F76" s="3"/>
      <c r="G76" s="3"/>
      <c r="H76" s="3"/>
      <c r="I76" s="27"/>
    </row>
    <row r="77" spans="1:9" ht="12.75">
      <c r="A77" s="3"/>
      <c r="B77" s="3"/>
      <c r="C77" s="3"/>
      <c r="D77" s="3"/>
      <c r="E77" s="3"/>
      <c r="F77" s="3"/>
      <c r="G77" s="3"/>
      <c r="H77" s="3"/>
      <c r="I77" s="27"/>
    </row>
    <row r="78" spans="1:9" ht="12.75">
      <c r="A78" s="3"/>
      <c r="B78" s="3"/>
      <c r="C78" s="3"/>
      <c r="D78" s="3"/>
      <c r="E78" s="3"/>
      <c r="F78" s="3"/>
      <c r="G78" s="3"/>
      <c r="H78" s="3"/>
      <c r="I78" s="27"/>
    </row>
    <row r="79" ht="12.75">
      <c r="I79" s="27"/>
    </row>
    <row r="80" spans="1:9" ht="12.75">
      <c r="A80" s="3"/>
      <c r="B80" s="3"/>
      <c r="C80" s="3"/>
      <c r="D80" s="3"/>
      <c r="E80" s="3"/>
      <c r="F80" s="3"/>
      <c r="G80" s="3"/>
      <c r="H80" s="3"/>
      <c r="I80" s="27"/>
    </row>
    <row r="81" spans="1:9" ht="12.75">
      <c r="A81" s="3"/>
      <c r="B81" s="3"/>
      <c r="C81" s="3"/>
      <c r="D81" s="3"/>
      <c r="E81" s="3"/>
      <c r="F81" s="3"/>
      <c r="G81" s="3"/>
      <c r="H81" s="3"/>
      <c r="I81" s="27"/>
    </row>
    <row r="82" spans="1:9" ht="12.75">
      <c r="A82" s="3"/>
      <c r="B82" s="3"/>
      <c r="C82" s="3"/>
      <c r="D82" s="3"/>
      <c r="E82" s="3"/>
      <c r="F82" s="3"/>
      <c r="G82" s="3"/>
      <c r="H82" s="3"/>
      <c r="I82" s="27"/>
    </row>
    <row r="83" spans="1:9" ht="12.75">
      <c r="A83" s="3"/>
      <c r="B83" s="3"/>
      <c r="C83" s="3"/>
      <c r="D83" s="3"/>
      <c r="E83" s="3"/>
      <c r="F83" s="3"/>
      <c r="G83" s="3"/>
      <c r="H83" s="3"/>
      <c r="I83" s="27"/>
    </row>
    <row r="84" spans="1:9" ht="12.75">
      <c r="A84" s="3"/>
      <c r="B84" s="3"/>
      <c r="C84" s="3"/>
      <c r="D84" s="3"/>
      <c r="E84" s="3"/>
      <c r="F84" s="3"/>
      <c r="G84" s="3"/>
      <c r="H84" s="3"/>
      <c r="I84" s="27"/>
    </row>
    <row r="85" spans="1:9" ht="12.75">
      <c r="A85" s="3"/>
      <c r="B85" s="3"/>
      <c r="C85" s="3"/>
      <c r="D85" s="3"/>
      <c r="E85" s="3"/>
      <c r="F85" s="3"/>
      <c r="G85" s="3"/>
      <c r="H85" s="3"/>
      <c r="I85" s="27"/>
    </row>
    <row r="86" spans="1:9" ht="12.75">
      <c r="A86" s="3"/>
      <c r="B86" s="3"/>
      <c r="C86" s="3"/>
      <c r="D86" s="3"/>
      <c r="E86" s="3"/>
      <c r="F86" s="3"/>
      <c r="G86" s="3"/>
      <c r="H86" s="3"/>
      <c r="I86" s="27"/>
    </row>
    <row r="87" spans="1:9" ht="12.75">
      <c r="A87" s="3"/>
      <c r="B87" s="3"/>
      <c r="C87" s="3"/>
      <c r="D87" s="3"/>
      <c r="E87" s="3"/>
      <c r="F87" s="3"/>
      <c r="G87" s="3"/>
      <c r="H87" s="3"/>
      <c r="I87" s="27"/>
    </row>
    <row r="88" spans="1:9" ht="12.75">
      <c r="A88" s="3"/>
      <c r="B88" s="3"/>
      <c r="C88" s="3"/>
      <c r="D88" s="3"/>
      <c r="E88" s="3"/>
      <c r="F88" s="3"/>
      <c r="G88" s="3"/>
      <c r="H88" s="3"/>
      <c r="I88" s="27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  <row r="387" spans="1:8" ht="12.75">
      <c r="A387" s="3"/>
      <c r="B387" s="3"/>
      <c r="C387" s="3"/>
      <c r="D387" s="3"/>
      <c r="E387" s="3"/>
      <c r="F387" s="3"/>
      <c r="G387" s="3"/>
      <c r="H387" s="3"/>
    </row>
    <row r="388" spans="1:8" ht="12.75">
      <c r="A388" s="3"/>
      <c r="B388" s="3"/>
      <c r="C388" s="3"/>
      <c r="D388" s="3"/>
      <c r="E388" s="3"/>
      <c r="F388" s="3"/>
      <c r="G388" s="3"/>
      <c r="H388" s="3"/>
    </row>
    <row r="389" spans="1:8" ht="12.75">
      <c r="A389" s="3"/>
      <c r="B389" s="3"/>
      <c r="C389" s="3"/>
      <c r="D389" s="3"/>
      <c r="E389" s="3"/>
      <c r="F389" s="3"/>
      <c r="G389" s="3"/>
      <c r="H389" s="3"/>
    </row>
    <row r="390" spans="1:8" ht="12.75">
      <c r="A390" s="3"/>
      <c r="B390" s="3"/>
      <c r="C390" s="3"/>
      <c r="D390" s="3"/>
      <c r="E390" s="3"/>
      <c r="F390" s="3"/>
      <c r="G390" s="3"/>
      <c r="H390" s="3"/>
    </row>
    <row r="391" spans="1:8" ht="12.75">
      <c r="A391" s="3"/>
      <c r="B391" s="3"/>
      <c r="C391" s="3"/>
      <c r="D391" s="3"/>
      <c r="E391" s="3"/>
      <c r="F391" s="3"/>
      <c r="G391" s="3"/>
      <c r="H391" s="3"/>
    </row>
    <row r="392" spans="1:8" ht="12.75">
      <c r="A392" s="3"/>
      <c r="B392" s="3"/>
      <c r="C392" s="3"/>
      <c r="D392" s="3"/>
      <c r="E392" s="3"/>
      <c r="F392" s="3"/>
      <c r="G392" s="3"/>
      <c r="H392" s="3"/>
    </row>
    <row r="393" spans="1:8" ht="12.75">
      <c r="A393" s="3"/>
      <c r="B393" s="3"/>
      <c r="C393" s="3"/>
      <c r="D393" s="3"/>
      <c r="E393" s="3"/>
      <c r="F393" s="3"/>
      <c r="G393" s="3"/>
      <c r="H393" s="3"/>
    </row>
    <row r="394" spans="1:8" ht="12.75">
      <c r="A394" s="3"/>
      <c r="B394" s="3"/>
      <c r="C394" s="3"/>
      <c r="D394" s="3"/>
      <c r="E394" s="3"/>
      <c r="F394" s="3"/>
      <c r="G394" s="3"/>
      <c r="H394" s="3"/>
    </row>
    <row r="395" spans="1:8" ht="12.75">
      <c r="A395" s="3"/>
      <c r="B395" s="3"/>
      <c r="C395" s="3"/>
      <c r="D395" s="3"/>
      <c r="E395" s="3"/>
      <c r="F395" s="3"/>
      <c r="G395" s="3"/>
      <c r="H395" s="3"/>
    </row>
    <row r="396" spans="1:8" ht="12.75">
      <c r="A396" s="3"/>
      <c r="B396" s="3"/>
      <c r="C396" s="3"/>
      <c r="D396" s="3"/>
      <c r="E396" s="3"/>
      <c r="F396" s="3"/>
      <c r="G396" s="3"/>
      <c r="H396" s="3"/>
    </row>
    <row r="397" spans="1:8" ht="12.75">
      <c r="A397" s="3"/>
      <c r="B397" s="3"/>
      <c r="C397" s="3"/>
      <c r="D397" s="3"/>
      <c r="E397" s="3"/>
      <c r="F397" s="3"/>
      <c r="G397" s="3"/>
      <c r="H397" s="3"/>
    </row>
    <row r="398" spans="1:8" ht="12.75">
      <c r="A398" s="3"/>
      <c r="B398" s="3"/>
      <c r="C398" s="3"/>
      <c r="D398" s="3"/>
      <c r="E398" s="3"/>
      <c r="F398" s="3"/>
      <c r="G398" s="3"/>
      <c r="H398" s="3"/>
    </row>
    <row r="399" spans="1:8" ht="12.75">
      <c r="A399" s="3"/>
      <c r="B399" s="3"/>
      <c r="C399" s="3"/>
      <c r="D399" s="3"/>
      <c r="E399" s="3"/>
      <c r="F399" s="3"/>
      <c r="G399" s="3"/>
      <c r="H399" s="3"/>
    </row>
    <row r="400" spans="1:8" ht="12.75">
      <c r="A400" s="3"/>
      <c r="B400" s="3"/>
      <c r="C400" s="3"/>
      <c r="D400" s="3"/>
      <c r="E400" s="3"/>
      <c r="F400" s="3"/>
      <c r="G400" s="3"/>
      <c r="H400" s="3"/>
    </row>
    <row r="401" spans="1:8" ht="12.75">
      <c r="A401" s="3"/>
      <c r="B401" s="3"/>
      <c r="C401" s="3"/>
      <c r="D401" s="3"/>
      <c r="E401" s="3"/>
      <c r="F401" s="3"/>
      <c r="G401" s="3"/>
      <c r="H401" s="3"/>
    </row>
    <row r="402" spans="1:8" ht="12.75">
      <c r="A402" s="3"/>
      <c r="B402" s="3"/>
      <c r="C402" s="3"/>
      <c r="D402" s="3"/>
      <c r="E402" s="3"/>
      <c r="F402" s="3"/>
      <c r="G402" s="3"/>
      <c r="H402" s="3"/>
    </row>
    <row r="403" spans="1:8" ht="12.75">
      <c r="A403" s="3"/>
      <c r="B403" s="3"/>
      <c r="C403" s="3"/>
      <c r="D403" s="3"/>
      <c r="E403" s="3"/>
      <c r="F403" s="3"/>
      <c r="G403" s="3"/>
      <c r="H403" s="3"/>
    </row>
    <row r="404" spans="1:8" ht="12.75">
      <c r="A404" s="3"/>
      <c r="B404" s="3"/>
      <c r="C404" s="3"/>
      <c r="D404" s="3"/>
      <c r="E404" s="3"/>
      <c r="F404" s="3"/>
      <c r="G404" s="3"/>
      <c r="H404" s="3"/>
    </row>
    <row r="405" spans="1:8" ht="12.75">
      <c r="A405" s="3"/>
      <c r="B405" s="3"/>
      <c r="C405" s="3"/>
      <c r="D405" s="3"/>
      <c r="E405" s="3"/>
      <c r="F405" s="3"/>
      <c r="G405" s="3"/>
      <c r="H405" s="3"/>
    </row>
    <row r="406" spans="1:8" ht="12.75">
      <c r="A406" s="3"/>
      <c r="B406" s="3"/>
      <c r="C406" s="3"/>
      <c r="D406" s="3"/>
      <c r="E406" s="3"/>
      <c r="F406" s="3"/>
      <c r="G406" s="3"/>
      <c r="H406" s="3"/>
    </row>
    <row r="407" spans="1:8" ht="12.75">
      <c r="A407" s="3"/>
      <c r="B407" s="3"/>
      <c r="C407" s="3"/>
      <c r="D407" s="3"/>
      <c r="E407" s="3"/>
      <c r="F407" s="3"/>
      <c r="G407" s="3"/>
      <c r="H407" s="3"/>
    </row>
    <row r="408" spans="1:8" ht="12.75">
      <c r="A408" s="3"/>
      <c r="B408" s="3"/>
      <c r="C408" s="3"/>
      <c r="D408" s="3"/>
      <c r="E408" s="3"/>
      <c r="F408" s="3"/>
      <c r="G408" s="3"/>
      <c r="H408" s="3"/>
    </row>
    <row r="409" spans="1:8" ht="12.75">
      <c r="A409" s="3"/>
      <c r="B409" s="3"/>
      <c r="C409" s="3"/>
      <c r="D409" s="3"/>
      <c r="E409" s="3"/>
      <c r="F409" s="3"/>
      <c r="G409" s="3"/>
      <c r="H409" s="3"/>
    </row>
    <row r="410" spans="1:8" ht="12.75">
      <c r="A410" s="3"/>
      <c r="B410" s="3"/>
      <c r="C410" s="3"/>
      <c r="D410" s="3"/>
      <c r="E410" s="3"/>
      <c r="F410" s="3"/>
      <c r="G410" s="3"/>
      <c r="H410" s="3"/>
    </row>
    <row r="411" spans="1:8" ht="12.75">
      <c r="A411" s="3"/>
      <c r="B411" s="3"/>
      <c r="C411" s="3"/>
      <c r="D411" s="3"/>
      <c r="E411" s="3"/>
      <c r="F411" s="3"/>
      <c r="G411" s="3"/>
      <c r="H411" s="3"/>
    </row>
    <row r="412" spans="1:8" ht="12.75">
      <c r="A412" s="3"/>
      <c r="B412" s="3"/>
      <c r="C412" s="3"/>
      <c r="D412" s="3"/>
      <c r="E412" s="3"/>
      <c r="F412" s="3"/>
      <c r="G412" s="3"/>
      <c r="H412" s="3"/>
    </row>
    <row r="413" spans="1:8" ht="12.75">
      <c r="A413" s="3"/>
      <c r="B413" s="3"/>
      <c r="C413" s="3"/>
      <c r="D413" s="3"/>
      <c r="E413" s="3"/>
      <c r="F413" s="3"/>
      <c r="G413" s="3"/>
      <c r="H413" s="3"/>
    </row>
    <row r="414" spans="1:8" ht="12.75">
      <c r="A414" s="3"/>
      <c r="B414" s="3"/>
      <c r="C414" s="3"/>
      <c r="D414" s="3"/>
      <c r="E414" s="3"/>
      <c r="F414" s="3"/>
      <c r="G414" s="3"/>
      <c r="H414" s="3"/>
    </row>
    <row r="415" spans="1:8" ht="12.75">
      <c r="A415" s="3"/>
      <c r="B415" s="3"/>
      <c r="C415" s="3"/>
      <c r="D415" s="3"/>
      <c r="E415" s="3"/>
      <c r="F415" s="3"/>
      <c r="G415" s="3"/>
      <c r="H415" s="3"/>
    </row>
    <row r="416" spans="1:8" ht="12.75">
      <c r="A416" s="3"/>
      <c r="B416" s="3"/>
      <c r="C416" s="3"/>
      <c r="D416" s="3"/>
      <c r="E416" s="3"/>
      <c r="F416" s="3"/>
      <c r="G416" s="3"/>
      <c r="H416" s="3"/>
    </row>
    <row r="417" spans="1:8" ht="12.75">
      <c r="A417" s="3"/>
      <c r="B417" s="3"/>
      <c r="C417" s="3"/>
      <c r="D417" s="3"/>
      <c r="E417" s="3"/>
      <c r="F417" s="3"/>
      <c r="G417" s="3"/>
      <c r="H417" s="3"/>
    </row>
    <row r="418" spans="1:8" ht="12.75">
      <c r="A418" s="3"/>
      <c r="B418" s="3"/>
      <c r="C418" s="3"/>
      <c r="D418" s="3"/>
      <c r="E418" s="3"/>
      <c r="F418" s="3"/>
      <c r="G418" s="3"/>
      <c r="H418" s="3"/>
    </row>
    <row r="419" spans="1:8" ht="12.75">
      <c r="A419" s="3"/>
      <c r="B419" s="3"/>
      <c r="C419" s="3"/>
      <c r="D419" s="3"/>
      <c r="E419" s="3"/>
      <c r="F419" s="3"/>
      <c r="G419" s="3"/>
      <c r="H419" s="3"/>
    </row>
    <row r="420" spans="1:8" ht="12.75">
      <c r="A420" s="3"/>
      <c r="B420" s="3"/>
      <c r="C420" s="3"/>
      <c r="D420" s="3"/>
      <c r="E420" s="3"/>
      <c r="F420" s="3"/>
      <c r="G420" s="3"/>
      <c r="H420" s="3"/>
    </row>
    <row r="421" spans="1:8" ht="12.75">
      <c r="A421" s="3"/>
      <c r="B421" s="3"/>
      <c r="C421" s="3"/>
      <c r="D421" s="3"/>
      <c r="E421" s="3"/>
      <c r="F421" s="3"/>
      <c r="G421" s="3"/>
      <c r="H421" s="3"/>
    </row>
    <row r="422" spans="1:8" ht="12.75">
      <c r="A422" s="3"/>
      <c r="B422" s="3"/>
      <c r="C422" s="3"/>
      <c r="D422" s="3"/>
      <c r="E422" s="3"/>
      <c r="F422" s="3"/>
      <c r="G422" s="3"/>
      <c r="H422" s="3"/>
    </row>
    <row r="423" spans="1:8" ht="12.75">
      <c r="A423" s="3"/>
      <c r="B423" s="3"/>
      <c r="C423" s="3"/>
      <c r="D423" s="3"/>
      <c r="E423" s="3"/>
      <c r="F423" s="3"/>
      <c r="G423" s="3"/>
      <c r="H423" s="3"/>
    </row>
    <row r="424" spans="1:8" ht="12.75">
      <c r="A424" s="3"/>
      <c r="B424" s="3"/>
      <c r="C424" s="3"/>
      <c r="D424" s="3"/>
      <c r="E424" s="3"/>
      <c r="F424" s="3"/>
      <c r="G424" s="3"/>
      <c r="H424" s="3"/>
    </row>
    <row r="425" spans="1:8" ht="12.75">
      <c r="A425" s="3"/>
      <c r="B425" s="3"/>
      <c r="C425" s="3"/>
      <c r="D425" s="3"/>
      <c r="E425" s="3"/>
      <c r="F425" s="3"/>
      <c r="G425" s="3"/>
      <c r="H425" s="3"/>
    </row>
    <row r="426" spans="1:8" ht="12.75">
      <c r="A426" s="3"/>
      <c r="B426" s="3"/>
      <c r="C426" s="3"/>
      <c r="D426" s="3"/>
      <c r="E426" s="3"/>
      <c r="F426" s="3"/>
      <c r="G426" s="3"/>
      <c r="H426" s="3"/>
    </row>
    <row r="427" spans="1:8" ht="12.75">
      <c r="A427" s="3"/>
      <c r="B427" s="3"/>
      <c r="C427" s="3"/>
      <c r="D427" s="3"/>
      <c r="E427" s="3"/>
      <c r="F427" s="3"/>
      <c r="G427" s="3"/>
      <c r="H427" s="3"/>
    </row>
    <row r="428" spans="1:8" ht="12.75">
      <c r="A428" s="3"/>
      <c r="B428" s="3"/>
      <c r="C428" s="3"/>
      <c r="D428" s="3"/>
      <c r="E428" s="3"/>
      <c r="F428" s="3"/>
      <c r="G428" s="3"/>
      <c r="H428" s="3"/>
    </row>
    <row r="429" spans="1:8" ht="12.75">
      <c r="A429" s="3"/>
      <c r="B429" s="3"/>
      <c r="C429" s="3"/>
      <c r="D429" s="3"/>
      <c r="E429" s="3"/>
      <c r="F429" s="3"/>
      <c r="G429" s="3"/>
      <c r="H429" s="3"/>
    </row>
    <row r="430" spans="1:8" ht="12.75">
      <c r="A430" s="3"/>
      <c r="B430" s="3"/>
      <c r="C430" s="3"/>
      <c r="D430" s="3"/>
      <c r="E430" s="3"/>
      <c r="F430" s="3"/>
      <c r="G430" s="3"/>
      <c r="H430" s="3"/>
    </row>
    <row r="431" spans="1:8" ht="12.75">
      <c r="A431" s="3"/>
      <c r="B431" s="3"/>
      <c r="C431" s="3"/>
      <c r="D431" s="3"/>
      <c r="E431" s="3"/>
      <c r="F431" s="3"/>
      <c r="G431" s="3"/>
      <c r="H431" s="3"/>
    </row>
    <row r="432" spans="1:8" ht="12.75">
      <c r="A432" s="3"/>
      <c r="B432" s="3"/>
      <c r="C432" s="3"/>
      <c r="D432" s="3"/>
      <c r="E432" s="3"/>
      <c r="F432" s="3"/>
      <c r="G432" s="3"/>
      <c r="H432" s="3"/>
    </row>
    <row r="433" spans="1:8" ht="12.75">
      <c r="A433" s="3"/>
      <c r="B433" s="3"/>
      <c r="C433" s="3"/>
      <c r="D433" s="3"/>
      <c r="E433" s="3"/>
      <c r="F433" s="3"/>
      <c r="G433" s="3"/>
      <c r="H433" s="3"/>
    </row>
    <row r="434" spans="1:8" ht="12.75">
      <c r="A434" s="3"/>
      <c r="B434" s="3"/>
      <c r="C434" s="3"/>
      <c r="D434" s="3"/>
      <c r="E434" s="3"/>
      <c r="F434" s="3"/>
      <c r="G434" s="3"/>
      <c r="H434" s="3"/>
    </row>
    <row r="435" spans="1:8" ht="12.75">
      <c r="A435" s="3"/>
      <c r="B435" s="3"/>
      <c r="C435" s="3"/>
      <c r="D435" s="3"/>
      <c r="E435" s="3"/>
      <c r="F435" s="3"/>
      <c r="G435" s="3"/>
      <c r="H435" s="3"/>
    </row>
    <row r="436" spans="1:8" ht="12.75">
      <c r="A436" s="3"/>
      <c r="B436" s="3"/>
      <c r="C436" s="3"/>
      <c r="D436" s="3"/>
      <c r="E436" s="3"/>
      <c r="F436" s="3"/>
      <c r="G436" s="3"/>
      <c r="H436" s="3"/>
    </row>
    <row r="437" spans="1:8" ht="12.75">
      <c r="A437" s="3"/>
      <c r="B437" s="3"/>
      <c r="C437" s="3"/>
      <c r="D437" s="3"/>
      <c r="E437" s="3"/>
      <c r="F437" s="3"/>
      <c r="G437" s="3"/>
      <c r="H437" s="3"/>
    </row>
    <row r="438" spans="1:8" ht="12.75">
      <c r="A438" s="3"/>
      <c r="B438" s="3"/>
      <c r="C438" s="3"/>
      <c r="D438" s="3"/>
      <c r="E438" s="3"/>
      <c r="F438" s="3"/>
      <c r="G438" s="3"/>
      <c r="H438" s="3"/>
    </row>
    <row r="439" spans="1:8" ht="12.75">
      <c r="A439" s="3"/>
      <c r="B439" s="3"/>
      <c r="C439" s="3"/>
      <c r="D439" s="3"/>
      <c r="E439" s="3"/>
      <c r="F439" s="3"/>
      <c r="G439" s="3"/>
      <c r="H439" s="3"/>
    </row>
    <row r="440" spans="1:8" ht="12.75">
      <c r="A440" s="3"/>
      <c r="B440" s="3"/>
      <c r="C440" s="3"/>
      <c r="D440" s="3"/>
      <c r="E440" s="3"/>
      <c r="F440" s="3"/>
      <c r="G440" s="3"/>
      <c r="H440" s="3"/>
    </row>
    <row r="441" spans="1:8" ht="12.75">
      <c r="A441" s="3"/>
      <c r="B441" s="3"/>
      <c r="C441" s="3"/>
      <c r="D441" s="3"/>
      <c r="E441" s="3"/>
      <c r="F441" s="3"/>
      <c r="G441" s="3"/>
      <c r="H441" s="3"/>
    </row>
    <row r="442" spans="1:8" ht="12.75">
      <c r="A442" s="3"/>
      <c r="B442" s="3"/>
      <c r="C442" s="3"/>
      <c r="D442" s="3"/>
      <c r="E442" s="3"/>
      <c r="F442" s="3"/>
      <c r="G442" s="3"/>
      <c r="H442" s="3"/>
    </row>
    <row r="443" spans="1:8" ht="12.75">
      <c r="A443" s="3"/>
      <c r="B443" s="3"/>
      <c r="C443" s="3"/>
      <c r="D443" s="3"/>
      <c r="E443" s="3"/>
      <c r="F443" s="3"/>
      <c r="G443" s="3"/>
      <c r="H443" s="3"/>
    </row>
  </sheetData>
  <mergeCells count="2">
    <mergeCell ref="A3:H3"/>
    <mergeCell ref="A66:J66"/>
  </mergeCells>
  <printOptions/>
  <pageMargins left="1" right="0.25" top="0.5" bottom="0.25" header="0.5" footer="0.5"/>
  <pageSetup firstPageNumber="7" useFirstPageNumber="1" fitToHeight="1" fitToWidth="1" horizontalDpi="600" verticalDpi="600" orientation="portrait" paperSize="9" scale="61" r:id="rId1"/>
  <headerFooter alignWithMargins="0">
    <oddFooter xml:space="preserve">&amp;C&amp;12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37">
      <selection activeCell="F49" sqref="F49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1" t="s">
        <v>0</v>
      </c>
    </row>
    <row r="2" ht="12.75">
      <c r="A2" s="3" t="s">
        <v>1</v>
      </c>
    </row>
    <row r="3" ht="12.75">
      <c r="A3" s="3"/>
    </row>
    <row r="4" spans="1:5" ht="12.75">
      <c r="A4" s="5" t="s">
        <v>107</v>
      </c>
      <c r="B4" s="5"/>
      <c r="C4" s="5"/>
      <c r="D4" s="5"/>
      <c r="E4" s="5"/>
    </row>
    <row r="5" spans="1:5" ht="12.75">
      <c r="A5" s="5" t="s">
        <v>108</v>
      </c>
      <c r="B5" s="5"/>
      <c r="C5" s="5"/>
      <c r="D5" s="5"/>
      <c r="E5" s="5"/>
    </row>
    <row r="6" spans="1:5" ht="12.75">
      <c r="A6" s="5"/>
      <c r="B6" s="5"/>
      <c r="C6" s="5"/>
      <c r="D6" s="5"/>
      <c r="E6" s="5"/>
    </row>
    <row r="7" spans="7:10" ht="12.75">
      <c r="G7" s="93">
        <v>2002</v>
      </c>
      <c r="H7" s="54"/>
      <c r="I7" s="94"/>
      <c r="J7" s="54"/>
    </row>
    <row r="8" spans="7:9" ht="12.75">
      <c r="G8" s="95" t="s">
        <v>109</v>
      </c>
      <c r="H8" s="94" t="s">
        <v>110</v>
      </c>
      <c r="I8" s="94" t="s">
        <v>110</v>
      </c>
    </row>
    <row r="9" spans="7:9" ht="12.75">
      <c r="G9" s="95" t="s">
        <v>111</v>
      </c>
      <c r="H9" s="94" t="s">
        <v>111</v>
      </c>
      <c r="I9" s="94" t="s">
        <v>111</v>
      </c>
    </row>
    <row r="10" spans="7:9" ht="12.75">
      <c r="G10" s="96">
        <v>37529</v>
      </c>
      <c r="H10" s="97" t="s">
        <v>15</v>
      </c>
      <c r="I10" s="97" t="s">
        <v>16</v>
      </c>
    </row>
    <row r="11" spans="7:9" ht="12.75">
      <c r="G11" s="95" t="s">
        <v>112</v>
      </c>
      <c r="H11" s="94" t="s">
        <v>17</v>
      </c>
      <c r="I11" s="94" t="s">
        <v>17</v>
      </c>
    </row>
    <row r="12" spans="8:9" ht="12.75">
      <c r="H12" s="98"/>
      <c r="I12" s="98"/>
    </row>
    <row r="13" spans="1:9" ht="12.75">
      <c r="A13" t="s">
        <v>113</v>
      </c>
      <c r="G13" s="99">
        <v>18157476.800000004</v>
      </c>
      <c r="H13" s="35">
        <v>466</v>
      </c>
      <c r="I13" s="35">
        <v>-13429</v>
      </c>
    </row>
    <row r="14" spans="1:9" ht="12.75">
      <c r="A14" t="s">
        <v>114</v>
      </c>
      <c r="H14" s="35"/>
      <c r="I14" s="35"/>
    </row>
    <row r="15" spans="8:9" ht="12.75">
      <c r="H15" s="35"/>
      <c r="I15" s="35"/>
    </row>
    <row r="16" spans="1:9" ht="12.75">
      <c r="A16" t="s">
        <v>115</v>
      </c>
      <c r="G16" s="99">
        <v>3519102.199038375</v>
      </c>
      <c r="H16" s="35">
        <v>357</v>
      </c>
      <c r="I16" s="35">
        <v>1335</v>
      </c>
    </row>
    <row r="17" spans="1:9" ht="12.75">
      <c r="A17" t="s">
        <v>116</v>
      </c>
      <c r="G17" s="99">
        <v>12426134.481680587</v>
      </c>
      <c r="H17" s="35">
        <v>1009</v>
      </c>
      <c r="I17" s="35">
        <v>11614</v>
      </c>
    </row>
    <row r="18" spans="8:9" ht="12.75">
      <c r="H18" s="35"/>
      <c r="I18" s="35"/>
    </row>
    <row r="19" spans="1:9" ht="12.75">
      <c r="A19" t="s">
        <v>117</v>
      </c>
      <c r="G19" s="100">
        <v>34102713.48071897</v>
      </c>
      <c r="H19" s="82">
        <f>SUM(H13:H17)</f>
        <v>1832</v>
      </c>
      <c r="I19" s="82">
        <f>SUM(I13:I17)</f>
        <v>-480</v>
      </c>
    </row>
    <row r="20" spans="8:9" ht="12.75">
      <c r="H20" s="35"/>
      <c r="I20" s="35"/>
    </row>
    <row r="21" spans="1:9" ht="12.75">
      <c r="A21" t="s">
        <v>118</v>
      </c>
      <c r="H21" s="35"/>
      <c r="I21" s="35"/>
    </row>
    <row r="22" spans="1:9" ht="12.75">
      <c r="A22" t="s">
        <v>119</v>
      </c>
      <c r="G22" s="99">
        <v>-337693309.9468568</v>
      </c>
      <c r="H22" s="35">
        <v>8566</v>
      </c>
      <c r="I22" s="35">
        <v>7380</v>
      </c>
    </row>
    <row r="23" spans="1:9" ht="12.75">
      <c r="A23" t="s">
        <v>120</v>
      </c>
      <c r="G23" s="99">
        <v>13448199.433237415</v>
      </c>
      <c r="H23" s="35">
        <v>-5761</v>
      </c>
      <c r="I23" s="35">
        <v>-12046</v>
      </c>
    </row>
    <row r="24" spans="7:9" ht="12.75">
      <c r="G24" s="99"/>
      <c r="H24" s="35"/>
      <c r="I24" s="35"/>
    </row>
    <row r="25" spans="1:9" ht="13.5" thickBot="1">
      <c r="A25" t="s">
        <v>121</v>
      </c>
      <c r="G25" s="101">
        <v>-290142397.0329004</v>
      </c>
      <c r="H25" s="102">
        <f>SUM(H19:H23)</f>
        <v>4637</v>
      </c>
      <c r="I25" s="102">
        <f>SUM(I19:I23)</f>
        <v>-5146</v>
      </c>
    </row>
    <row r="26" spans="8:9" ht="13.5" thickTop="1">
      <c r="H26" s="35"/>
      <c r="I26" s="35"/>
    </row>
    <row r="27" spans="1:9" ht="12.75">
      <c r="A27" t="s">
        <v>122</v>
      </c>
      <c r="H27" s="35"/>
      <c r="I27" s="35"/>
    </row>
    <row r="28" spans="1:9" ht="12.75">
      <c r="A28" t="s">
        <v>123</v>
      </c>
      <c r="B28" s="103"/>
      <c r="G28" s="99"/>
      <c r="H28" s="35">
        <v>69</v>
      </c>
      <c r="I28" s="104">
        <v>10</v>
      </c>
    </row>
    <row r="29" spans="1:9" ht="12.75">
      <c r="A29" t="s">
        <v>124</v>
      </c>
      <c r="B29" s="103"/>
      <c r="G29" s="99"/>
      <c r="H29" s="35">
        <v>-281</v>
      </c>
      <c r="I29" s="35">
        <v>-46</v>
      </c>
    </row>
    <row r="30" spans="1:9" ht="12.75">
      <c r="A30" t="s">
        <v>125</v>
      </c>
      <c r="B30" s="103"/>
      <c r="G30" s="99"/>
      <c r="H30" s="35">
        <v>0</v>
      </c>
      <c r="I30" s="104">
        <v>2</v>
      </c>
    </row>
    <row r="31" spans="1:9" ht="12.75">
      <c r="A31" t="s">
        <v>126</v>
      </c>
      <c r="B31" s="103"/>
      <c r="G31" s="99"/>
      <c r="H31" s="35">
        <v>-1273</v>
      </c>
      <c r="I31" s="35">
        <v>287</v>
      </c>
    </row>
    <row r="32" spans="2:9" ht="12.75">
      <c r="B32" s="103"/>
      <c r="G32" s="99"/>
      <c r="H32" s="35"/>
      <c r="I32" s="35"/>
    </row>
    <row r="33" spans="1:9" ht="12.75">
      <c r="A33" t="s">
        <v>127</v>
      </c>
      <c r="B33" s="103"/>
      <c r="G33" s="105" t="e">
        <v>#REF!</v>
      </c>
      <c r="H33" s="102">
        <f>SUM(H28:H31)</f>
        <v>-1485</v>
      </c>
      <c r="I33" s="102">
        <f>SUM(I28:I31)</f>
        <v>253</v>
      </c>
    </row>
    <row r="34" spans="8:9" ht="12.75">
      <c r="H34" s="35"/>
      <c r="I34" s="35"/>
    </row>
    <row r="35" spans="1:9" ht="12.75">
      <c r="A35" t="s">
        <v>128</v>
      </c>
      <c r="H35" s="35"/>
      <c r="I35" s="35"/>
    </row>
    <row r="36" spans="1:9" ht="12.75">
      <c r="A36" t="s">
        <v>129</v>
      </c>
      <c r="B36" s="103"/>
      <c r="G36" s="99" t="e">
        <v>#REF!</v>
      </c>
      <c r="H36" s="35">
        <v>-79</v>
      </c>
      <c r="I36" s="35">
        <v>-839</v>
      </c>
    </row>
    <row r="37" spans="2:9" ht="12.75">
      <c r="B37" s="103"/>
      <c r="G37" s="99"/>
      <c r="H37" s="35"/>
      <c r="I37" s="35"/>
    </row>
    <row r="38" spans="1:9" ht="12.75">
      <c r="A38" t="s">
        <v>137</v>
      </c>
      <c r="B38" s="103"/>
      <c r="G38" s="105" t="e">
        <v>#REF!</v>
      </c>
      <c r="H38" s="102">
        <f>SUM(H36:H36)</f>
        <v>-79</v>
      </c>
      <c r="I38" s="102">
        <f>SUM(I36:I37)</f>
        <v>-839</v>
      </c>
    </row>
    <row r="39" spans="8:9" ht="12.75">
      <c r="H39" s="35"/>
      <c r="I39" s="35"/>
    </row>
    <row r="40" spans="1:9" ht="12.75">
      <c r="A40" t="s">
        <v>130</v>
      </c>
      <c r="G40" s="99" t="e">
        <v>#REF!</v>
      </c>
      <c r="H40" s="35">
        <f>H25+H33+H38</f>
        <v>3073</v>
      </c>
      <c r="I40" s="35">
        <f>I25+I33+I38</f>
        <v>-5732</v>
      </c>
    </row>
    <row r="41" spans="8:9" ht="12.75">
      <c r="H41" s="35"/>
      <c r="I41" s="35"/>
    </row>
    <row r="42" spans="8:9" ht="12.75">
      <c r="H42" s="35"/>
      <c r="I42" s="35"/>
    </row>
    <row r="43" spans="1:9" ht="12.75">
      <c r="A43" t="s">
        <v>131</v>
      </c>
      <c r="G43" s="99">
        <v>151537773</v>
      </c>
      <c r="H43" s="35">
        <v>-22165</v>
      </c>
      <c r="I43" s="35">
        <v>-19875</v>
      </c>
    </row>
    <row r="44" spans="7:9" ht="12.75">
      <c r="G44" s="99"/>
      <c r="H44" s="35"/>
      <c r="I44" s="35"/>
    </row>
    <row r="45" spans="1:9" ht="12.75">
      <c r="A45" t="s">
        <v>132</v>
      </c>
      <c r="G45" s="99">
        <v>-13185.989010987047</v>
      </c>
      <c r="H45" s="35">
        <v>11</v>
      </c>
      <c r="I45" s="35">
        <v>11</v>
      </c>
    </row>
    <row r="46" spans="7:9" ht="12.75">
      <c r="G46" s="106"/>
      <c r="H46" s="31"/>
      <c r="I46" s="31"/>
    </row>
    <row r="47" spans="1:9" ht="13.5" thickBot="1">
      <c r="A47" t="s">
        <v>133</v>
      </c>
      <c r="G47" s="101" t="e">
        <v>#REF!</v>
      </c>
      <c r="H47" s="42">
        <f>SUM(H40:H45)</f>
        <v>-19081</v>
      </c>
      <c r="I47" s="42">
        <f>SUM(I40:I45)</f>
        <v>-25596</v>
      </c>
    </row>
    <row r="48" ht="13.5" thickTop="1"/>
    <row r="50" ht="12.75">
      <c r="A50" t="s">
        <v>134</v>
      </c>
    </row>
    <row r="51" ht="12.75">
      <c r="A51" t="s">
        <v>135</v>
      </c>
    </row>
    <row r="53" spans="1:11" ht="12.75">
      <c r="A53" s="3"/>
      <c r="B53" s="3"/>
      <c r="C53" s="3"/>
      <c r="D53" s="69"/>
      <c r="E53" s="3"/>
      <c r="F53" s="3"/>
      <c r="G53" s="69"/>
      <c r="H53" s="3"/>
      <c r="I53" s="3"/>
      <c r="J53" s="3"/>
      <c r="K53" s="3"/>
    </row>
    <row r="54" spans="1:11" ht="12.75">
      <c r="A54" s="3"/>
      <c r="B54" s="3"/>
      <c r="C54" s="3"/>
      <c r="D54" s="69"/>
      <c r="E54" s="3"/>
      <c r="F54" s="3"/>
      <c r="G54" s="69"/>
      <c r="H54" s="3"/>
      <c r="I54" s="3"/>
      <c r="J54" s="3"/>
      <c r="K54" s="3"/>
    </row>
    <row r="55" spans="1:11" ht="12.75">
      <c r="A55" s="3"/>
      <c r="B55" s="3"/>
      <c r="C55" s="3"/>
      <c r="D55" s="69"/>
      <c r="E55" s="3"/>
      <c r="F55" s="3"/>
      <c r="G55" s="69"/>
      <c r="H55" s="3"/>
      <c r="I55" s="3"/>
      <c r="J55" s="3"/>
      <c r="K55" s="3"/>
    </row>
  </sheetData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fonle01</dc:creator>
  <cp:keywords/>
  <dc:description/>
  <cp:lastModifiedBy>wongsiewyeen</cp:lastModifiedBy>
  <cp:lastPrinted>2007-05-18T09:46:34Z</cp:lastPrinted>
  <dcterms:created xsi:type="dcterms:W3CDTF">2007-05-12T08:40:42Z</dcterms:created>
  <dcterms:modified xsi:type="dcterms:W3CDTF">2007-05-30T09:24:23Z</dcterms:modified>
  <cp:category/>
  <cp:version/>
  <cp:contentType/>
  <cp:contentStatus/>
</cp:coreProperties>
</file>